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18"/>
  <workbookPr/>
  <mc:AlternateContent xmlns:mc="http://schemas.openxmlformats.org/markup-compatibility/2006">
    <mc:Choice Requires="x15">
      <x15ac:absPath xmlns:x15ac="http://schemas.microsoft.com/office/spreadsheetml/2010/11/ac" url="https://richproductscorporation-my.sharepoint.com/personal/lgrieco_rich_com/Documents/School Bids/SY 25 - 26/Bid Docs 25 26/"/>
    </mc:Choice>
  </mc:AlternateContent>
  <xr:revisionPtr revIDLastSave="0" documentId="8_{0DDE0544-B005-4631-BF19-6040346D59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0912" sheetId="1" r:id="rId1"/>
    <sheet name="110244" sheetId="2" r:id="rId2"/>
  </sheets>
  <definedNames>
    <definedName name="_xlnm.Print_Area" localSheetId="0">'100912'!$A$1:$P$90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L11" i="1" s="1"/>
  <c r="P11" i="1" s="1"/>
  <c r="H71" i="1"/>
  <c r="L71" i="1" s="1"/>
  <c r="P71" i="1" s="1"/>
  <c r="H70" i="1"/>
  <c r="L70" i="1" s="1"/>
  <c r="P70" i="1" s="1"/>
  <c r="H72" i="1"/>
  <c r="L72" i="1" s="1"/>
  <c r="P72" i="1" s="1"/>
  <c r="H69" i="1"/>
  <c r="L69" i="1" s="1"/>
  <c r="P69" i="1" s="1"/>
  <c r="I12" i="2"/>
  <c r="M12" i="2" s="1"/>
  <c r="Q12" i="2" s="1"/>
  <c r="Q18" i="2" s="1"/>
  <c r="I16" i="2" l="1"/>
  <c r="M16" i="2" s="1"/>
  <c r="Q16" i="2" s="1"/>
  <c r="I15" i="2"/>
  <c r="M15" i="2" s="1"/>
  <c r="Q15" i="2" s="1"/>
  <c r="I14" i="2"/>
  <c r="M14" i="2" s="1"/>
  <c r="Q14" i="2" s="1"/>
  <c r="I13" i="2"/>
  <c r="M13" i="2" s="1"/>
  <c r="Q13" i="2" s="1"/>
  <c r="I11" i="2"/>
  <c r="M11" i="2" s="1"/>
  <c r="Q11" i="2" s="1"/>
  <c r="I10" i="2"/>
  <c r="M10" i="2" s="1"/>
  <c r="Q10" i="2" s="1"/>
  <c r="Q20" i="2" l="1"/>
  <c r="H57" i="1" l="1"/>
  <c r="L57" i="1" s="1"/>
  <c r="H58" i="1"/>
  <c r="L58" i="1" s="1"/>
  <c r="H59" i="1"/>
  <c r="L59" i="1" s="1"/>
  <c r="H60" i="1"/>
  <c r="L60" i="1" s="1"/>
  <c r="H61" i="1"/>
  <c r="L61" i="1" s="1"/>
  <c r="H62" i="1"/>
  <c r="L62" i="1" s="1"/>
  <c r="H63" i="1"/>
  <c r="L63" i="1" s="1"/>
  <c r="H64" i="1"/>
  <c r="L64" i="1" s="1"/>
  <c r="H65" i="1"/>
  <c r="L65" i="1" s="1"/>
  <c r="H66" i="1"/>
  <c r="L66" i="1" s="1"/>
  <c r="H67" i="1"/>
  <c r="L67" i="1" s="1"/>
  <c r="P67" i="1" s="1"/>
  <c r="H68" i="1"/>
  <c r="L68" i="1" s="1"/>
  <c r="H73" i="1"/>
  <c r="L73" i="1" s="1"/>
  <c r="P64" i="1" l="1"/>
  <c r="P57" i="1"/>
  <c r="P60" i="1"/>
  <c r="P68" i="1"/>
  <c r="P66" i="1"/>
  <c r="P63" i="1"/>
  <c r="P65" i="1"/>
  <c r="P62" i="1"/>
  <c r="P58" i="1"/>
  <c r="H44" i="1" l="1"/>
  <c r="L44" i="1" l="1"/>
  <c r="P44" i="1" s="1"/>
  <c r="H56" i="1"/>
  <c r="L56" i="1" l="1"/>
  <c r="P56" i="1" s="1"/>
  <c r="H9" i="1"/>
  <c r="L9" i="1" s="1"/>
  <c r="P9" i="1" s="1"/>
  <c r="H12" i="1"/>
  <c r="L12" i="1" s="1"/>
  <c r="P12" i="1" s="1"/>
  <c r="H13" i="1"/>
  <c r="L13" i="1" s="1"/>
  <c r="P13" i="1" s="1"/>
  <c r="H14" i="1"/>
  <c r="L14" i="1" s="1"/>
  <c r="P14" i="1" s="1"/>
  <c r="H19" i="1"/>
  <c r="L19" i="1" s="1"/>
  <c r="P19" i="1" s="1"/>
  <c r="H20" i="1"/>
  <c r="L20" i="1" s="1"/>
  <c r="P20" i="1" s="1"/>
  <c r="H21" i="1"/>
  <c r="L21" i="1" s="1"/>
  <c r="P21" i="1" s="1"/>
  <c r="H22" i="1"/>
  <c r="L22" i="1" s="1"/>
  <c r="P22" i="1" s="1"/>
  <c r="H23" i="1"/>
  <c r="L23" i="1" s="1"/>
  <c r="P23" i="1" s="1"/>
  <c r="H24" i="1"/>
  <c r="L24" i="1" s="1"/>
  <c r="P24" i="1" s="1"/>
  <c r="H25" i="1"/>
  <c r="L25" i="1" s="1"/>
  <c r="P25" i="1" s="1"/>
  <c r="H26" i="1"/>
  <c r="L26" i="1" s="1"/>
  <c r="P26" i="1" s="1"/>
  <c r="H27" i="1"/>
  <c r="L27" i="1" s="1"/>
  <c r="P27" i="1" s="1"/>
  <c r="H16" i="1"/>
  <c r="L16" i="1" s="1"/>
  <c r="P16" i="1" s="1"/>
  <c r="H29" i="1"/>
  <c r="L29" i="1" s="1"/>
  <c r="P29" i="1" s="1"/>
  <c r="H30" i="1"/>
  <c r="L30" i="1" s="1"/>
  <c r="P30" i="1" s="1"/>
  <c r="H33" i="1"/>
  <c r="H34" i="1"/>
  <c r="H36" i="1"/>
  <c r="H37" i="1"/>
  <c r="H38" i="1"/>
  <c r="H42" i="1"/>
  <c r="H46" i="1"/>
  <c r="H48" i="1"/>
  <c r="H49" i="1"/>
  <c r="H51" i="1"/>
  <c r="H54" i="1"/>
  <c r="H55" i="1"/>
  <c r="P59" i="1"/>
  <c r="P61" i="1"/>
  <c r="P73" i="1"/>
  <c r="H74" i="1"/>
  <c r="L74" i="1" s="1"/>
  <c r="P74" i="1" s="1"/>
  <c r="L34" i="1" l="1"/>
  <c r="P34" i="1" s="1"/>
  <c r="L55" i="1"/>
  <c r="P55" i="1" s="1"/>
  <c r="L36" i="1"/>
  <c r="P36" i="1" s="1"/>
  <c r="L33" i="1"/>
  <c r="P33" i="1" s="1"/>
  <c r="L48" i="1"/>
  <c r="P48" i="1" s="1"/>
  <c r="L54" i="1"/>
  <c r="P54" i="1" s="1"/>
  <c r="L51" i="1"/>
  <c r="P51" i="1" s="1"/>
  <c r="L49" i="1"/>
  <c r="P49" i="1" s="1"/>
  <c r="L46" i="1"/>
  <c r="P46" i="1" s="1"/>
  <c r="L42" i="1"/>
  <c r="P42" i="1" s="1"/>
  <c r="L38" i="1"/>
  <c r="P38" i="1" s="1"/>
  <c r="L37" i="1"/>
  <c r="P37" i="1" s="1"/>
  <c r="H53" i="1"/>
  <c r="L53" i="1" l="1"/>
  <c r="P53" i="1" s="1"/>
  <c r="H52" i="1"/>
  <c r="L52" i="1" l="1"/>
  <c r="P52" i="1" s="1"/>
  <c r="H10" i="1"/>
  <c r="H15" i="1"/>
  <c r="H17" i="1"/>
  <c r="H18" i="1"/>
  <c r="H28" i="1"/>
  <c r="H31" i="1"/>
  <c r="H32" i="1"/>
  <c r="H35" i="1"/>
  <c r="L35" i="1" s="1"/>
  <c r="H39" i="1"/>
  <c r="L39" i="1" s="1"/>
  <c r="H40" i="1"/>
  <c r="L40" i="1" s="1"/>
  <c r="H41" i="1"/>
  <c r="L41" i="1" s="1"/>
  <c r="H47" i="1"/>
  <c r="H50" i="1"/>
  <c r="L50" i="1" s="1"/>
  <c r="H45" i="1"/>
  <c r="L45" i="1" l="1"/>
  <c r="P45" i="1" s="1"/>
  <c r="L47" i="1"/>
  <c r="P47" i="1" s="1"/>
  <c r="L10" i="1"/>
  <c r="P10" i="1" s="1"/>
  <c r="L15" i="1"/>
  <c r="P15" i="1" s="1"/>
  <c r="L17" i="1"/>
  <c r="P17" i="1" s="1"/>
  <c r="L18" i="1"/>
  <c r="P18" i="1" s="1"/>
  <c r="L28" i="1"/>
  <c r="P28" i="1" s="1"/>
  <c r="L31" i="1"/>
  <c r="P31" i="1" s="1"/>
  <c r="L32" i="1"/>
  <c r="P32" i="1" s="1"/>
  <c r="P35" i="1"/>
  <c r="P39" i="1"/>
  <c r="P40" i="1"/>
  <c r="P41" i="1"/>
  <c r="P50" i="1"/>
  <c r="P76" i="1" l="1"/>
  <c r="P78" i="1" s="1"/>
</calcChain>
</file>

<file path=xl/sharedStrings.xml><?xml version="1.0" encoding="utf-8"?>
<sst xmlns="http://schemas.openxmlformats.org/spreadsheetml/2006/main" count="571" uniqueCount="110">
  <si>
    <t>Rich Products Corporation</t>
  </si>
  <si>
    <t>100912 Flour Processing</t>
  </si>
  <si>
    <t>2025- 2026 School Year</t>
  </si>
  <si>
    <t>A</t>
  </si>
  <si>
    <t>B</t>
  </si>
  <si>
    <t>C</t>
  </si>
  <si>
    <t xml:space="preserve">D </t>
  </si>
  <si>
    <t>E</t>
  </si>
  <si>
    <t>F</t>
  </si>
  <si>
    <t>G</t>
  </si>
  <si>
    <t>Item #</t>
  </si>
  <si>
    <t>Item Description</t>
  </si>
  <si>
    <t>Finished Case Net Weight</t>
  </si>
  <si>
    <t>Number of Servings Per Menu</t>
  </si>
  <si>
    <t>/</t>
  </si>
  <si>
    <t>Servings Per Case</t>
  </si>
  <si>
    <t>=</t>
  </si>
  <si>
    <t>Number of Cases Per Menu</t>
  </si>
  <si>
    <t>x</t>
  </si>
  <si>
    <t>Number of Menus per School Year</t>
  </si>
  <si>
    <t>Number of Cases for School Year</t>
  </si>
  <si>
    <t>Pounds of Flour Per Case</t>
  </si>
  <si>
    <t>Total Pounds of  Flour Needed</t>
  </si>
  <si>
    <t>Whole Grain Rich 5" Proof &amp; Bake Sheeted Pizza Dough</t>
  </si>
  <si>
    <t>Whole Grain Rich 4"  Mini Flatbread</t>
  </si>
  <si>
    <t>Whole Grain Rich Yeast Donut Holes</t>
  </si>
  <si>
    <t>Whole Grain Rich Triple Chocolate Filled Cookie made with Hershey's Chocolate (Baked, IW)</t>
  </si>
  <si>
    <t>Wheat Dinner Roll Dough</t>
  </si>
  <si>
    <t>Whole Grain Rich Dinner Roll</t>
  </si>
  <si>
    <t>Ztf Biscuit Dough Round Handi-Split</t>
  </si>
  <si>
    <t>Whole Grain Rich UBR  - The Ultimate Breakfast Round™ - Cinnamon (Dough)</t>
  </si>
  <si>
    <t>Whole Grain French Toast Bites</t>
  </si>
  <si>
    <t>Whole Grain Pancake Bite</t>
  </si>
  <si>
    <t>Whole Grain Rich Confetti Cake Filled Cookie with Frosting (Baked, IW)</t>
  </si>
  <si>
    <t>Traditional Sweet Roll</t>
  </si>
  <si>
    <t>Jumbo Cinnamon Sweet Roll</t>
  </si>
  <si>
    <t xml:space="preserve">Homestyle Roll Dough   </t>
  </si>
  <si>
    <t>Whole Grain Rich UBR - The Ultimate Breakfast Round™ - Cinnamon (Baked, IW, Nut-Free)</t>
  </si>
  <si>
    <t>Whole Grain Rich 7.5 oz Sub Roll Dough</t>
  </si>
  <si>
    <t xml:space="preserve">Whole Grain Rich 1.5 oz Biscuit Dough  </t>
  </si>
  <si>
    <t>Whole Grain Rich 16" Sheeted Pizza Dough</t>
  </si>
  <si>
    <t xml:space="preserve">Whole Grain Rich Cinnamon Roll Dough </t>
  </si>
  <si>
    <t>Whole Grain Rich Dinner Roll Dough</t>
  </si>
  <si>
    <t>Whole Grain Rich 12" X 16" Pizza Dough</t>
  </si>
  <si>
    <t>Whole Grain Rich Mini Sub Roll Dough</t>
  </si>
  <si>
    <t>Whole Grain Rich Rip Stick Breadstick Dough</t>
  </si>
  <si>
    <t>Whole Grain Rich 1 oz Handi-Split Biscuit Dough</t>
  </si>
  <si>
    <t>Country Style Biscuit Dough</t>
  </si>
  <si>
    <t>Whole Grain Rich 2 oz Biscuit Dough Handi-Split</t>
  </si>
  <si>
    <t>Whole Grain Rich UBR - The Ultimate Breakfast Round™ - Oatmeal Chocolate Chip (Dough)</t>
  </si>
  <si>
    <t>Southern Style Biscuit Dough</t>
  </si>
  <si>
    <t>Whole Grain Rich UBR - The Ultimate Breakfast Round™ - Oatmeal Chocolate Chip  (Baked, IW, Nut-free)</t>
  </si>
  <si>
    <t xml:space="preserve">Whole Grain Rich 2.5oz Dinner Roll Dough </t>
  </si>
  <si>
    <t>Whole Grain Rich 2 oz EQ Cinnamon Swirl Dough</t>
  </si>
  <si>
    <t xml:space="preserve">Whole Grain Rich 16" Parbaked Pizza Crust </t>
  </si>
  <si>
    <t>Whole Grain Rich 12" x 16" Parbaked Pizza Crust</t>
  </si>
  <si>
    <t>6" Whole Grain Rich Flatbread</t>
  </si>
  <si>
    <t>Whole Grain Rich Sweet Hawaiian Roll Dough</t>
  </si>
  <si>
    <t>Homestyle Biscuit Dough</t>
  </si>
  <si>
    <t>Biscuit Stick Dough</t>
  </si>
  <si>
    <t>7" Presheeted Pizza Dough</t>
  </si>
  <si>
    <t>Reduced Sodium Biscuit Dough</t>
  </si>
  <si>
    <t>Whole Grain Rich 16" Oven Rising Sheeted Pizza Dough</t>
  </si>
  <si>
    <t>Fresh 'N Ready 16" Oven Rising Thin Sheeted Pizza Dough</t>
  </si>
  <si>
    <t>Whole Grain Maple Waffle Flatbread</t>
  </si>
  <si>
    <t>Frech n' Ready Oven Rising 16" Sheeted Pizza Dough with Sauce Ring</t>
  </si>
  <si>
    <t>Deluxe Wheat Sub Roll Dough</t>
  </si>
  <si>
    <t>Deluxe White Sub Roll Dough</t>
  </si>
  <si>
    <t>Whole Grain Corn Bread Poppers</t>
  </si>
  <si>
    <t>WHOLE GRAIN DINNER ROLLS</t>
  </si>
  <si>
    <t>Nut Free Whole Grain Rich Chocolate Chip Made with Hershey's Baked Cookie IW</t>
  </si>
  <si>
    <t>16" Parbaked Raised Edge Pizza Crust</t>
  </si>
  <si>
    <t>Whole Grain Rich Stackables Flatbread</t>
  </si>
  <si>
    <t>Sweet Yeasty Dinner Roll Dough</t>
  </si>
  <si>
    <t>WGR Cinnamon Chip Scone Dough</t>
  </si>
  <si>
    <t>WGR Mixed Berry Flavored Scone Dough</t>
  </si>
  <si>
    <t>Fresch N' Ready WG Rich Individual Oven Rising Sheeted Pizza Dough</t>
  </si>
  <si>
    <t>16" FreschN' Ready WGR Oven Rising Sheeted Pizza dough With Sauce Ring</t>
  </si>
  <si>
    <t>NO PROOF 51% WHOLE GRAIN MINI SUBMARINE DOUGH</t>
  </si>
  <si>
    <t>Berries 'N Cream Filled Cookie Baked IW 1.70 oz</t>
  </si>
  <si>
    <t>*NEW WHOLE GRAIN RICH DOUBLE CHOCOLATE 
FILLED DONUT BITE 220/1.3OZ</t>
  </si>
  <si>
    <t>WG Churro Bites (5 bites per serving)</t>
  </si>
  <si>
    <t>WGR Donut Holes (6 piece serv)</t>
  </si>
  <si>
    <t>Made with Whole Grain Yeast Donut</t>
  </si>
  <si>
    <t>2 oz EQ WGR 6X6 Oven Fired Flatbread</t>
  </si>
  <si>
    <t>Sweet Yeast Diamond Roll Dough</t>
  </si>
  <si>
    <t>16" Pre-Sheeted Pizza Dough</t>
  </si>
  <si>
    <t>Total Pounds Needed</t>
  </si>
  <si>
    <t>Total Carryover Pounds</t>
  </si>
  <si>
    <t>Pounds to Order</t>
  </si>
  <si>
    <t>School District:</t>
  </si>
  <si>
    <t>Contact:</t>
  </si>
  <si>
    <t>E-Mail Address:</t>
  </si>
  <si>
    <t>Address:</t>
  </si>
  <si>
    <t>City/State/ Zip:</t>
  </si>
  <si>
    <t>Phone:</t>
  </si>
  <si>
    <t>Fax:</t>
  </si>
  <si>
    <t>Distributor:</t>
  </si>
  <si>
    <t>110244 Unfrozen Mozzarella Processing</t>
  </si>
  <si>
    <t>2025-2026 School Year</t>
  </si>
  <si>
    <t>Serving Size (oz.)</t>
  </si>
  <si>
    <t>Pounds of Mozz Per Case</t>
  </si>
  <si>
    <t>Total Pounds of  Cheese Needed</t>
  </si>
  <si>
    <t>Farm Rich Whole Grain Rich Jalapeno Mozzarella Bites</t>
  </si>
  <si>
    <t>Cheesy Mac Bites</t>
  </si>
  <si>
    <t>WG Mexican Street Corn Bites (4 pieces per serving)</t>
  </si>
  <si>
    <t>Breaded Mozzarella Cheese Sticks</t>
  </si>
  <si>
    <t>Whole Grain Rich Reduced Sodium Cheese Stick</t>
  </si>
  <si>
    <t>Whole Grain Rich Breaded Mozzarella Cheese Sticks</t>
  </si>
  <si>
    <t>Whole Grain Rich Pizza Cruncher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</si>
</sst>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"/>
    <numFmt numFmtId="165" formatCode="#,##0.0"/>
    <numFmt numFmtId="166" formatCode="00000"/>
  </numFmts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44" fontId="3" fillId="0" borderId="0" xfId="1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4" fontId="3" fillId="0" borderId="16" xfId="1" applyFont="1" applyBorder="1" applyAlignment="1">
      <alignment horizontal="center" vertical="center" wrapText="1"/>
    </xf>
    <xf numFmtId="166" fontId="6" fillId="0" borderId="6" xfId="0" applyNumberFormat="1" applyFont="1" applyBorder="1" applyAlignment="1">
      <alignment horizontal="center" wrapText="1"/>
    </xf>
    <xf numFmtId="0" fontId="6" fillId="0" borderId="7" xfId="0" applyFont="1" applyBorder="1" applyAlignment="1">
      <alignment wrapText="1"/>
    </xf>
    <xf numFmtId="0" fontId="6" fillId="3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" fontId="6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6" fillId="3" borderId="3" xfId="1" applyNumberFormat="1" applyFont="1" applyFill="1" applyBorder="1" applyAlignment="1">
      <alignment horizontal="center" wrapText="1"/>
    </xf>
    <xf numFmtId="2" fontId="6" fillId="0" borderId="3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166" fontId="6" fillId="0" borderId="6" xfId="0" applyNumberFormat="1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5" fillId="0" borderId="0" xfId="0" applyFont="1" applyAlignment="1">
      <alignment vertical="center"/>
    </xf>
    <xf numFmtId="165" fontId="7" fillId="0" borderId="12" xfId="0" applyNumberFormat="1" applyFont="1" applyBorder="1"/>
    <xf numFmtId="164" fontId="7" fillId="3" borderId="8" xfId="0" applyNumberFormat="1" applyFont="1" applyFill="1" applyBorder="1"/>
    <xf numFmtId="165" fontId="8" fillId="0" borderId="8" xfId="0" applyNumberFormat="1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11" fillId="0" borderId="0" xfId="0" applyFont="1"/>
    <xf numFmtId="0" fontId="12" fillId="0" borderId="0" xfId="0" applyFont="1"/>
    <xf numFmtId="0" fontId="3" fillId="0" borderId="8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 wrapText="1"/>
    </xf>
    <xf numFmtId="0" fontId="3" fillId="0" borderId="18" xfId="0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wrapText="1"/>
    </xf>
    <xf numFmtId="166" fontId="6" fillId="0" borderId="20" xfId="0" applyNumberFormat="1" applyFont="1" applyBorder="1" applyAlignment="1">
      <alignment horizontal="center"/>
    </xf>
    <xf numFmtId="0" fontId="6" fillId="0" borderId="22" xfId="0" applyFont="1" applyBorder="1" applyAlignment="1">
      <alignment wrapText="1"/>
    </xf>
    <xf numFmtId="0" fontId="6" fillId="3" borderId="23" xfId="0" applyFont="1" applyFill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1" fontId="6" fillId="0" borderId="23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1" fontId="6" fillId="3" borderId="23" xfId="1" applyNumberFormat="1" applyFont="1" applyFill="1" applyBorder="1" applyAlignment="1">
      <alignment horizontal="center" wrapText="1"/>
    </xf>
    <xf numFmtId="164" fontId="6" fillId="0" borderId="24" xfId="0" applyNumberFormat="1" applyFont="1" applyBorder="1" applyAlignment="1">
      <alignment horizontal="center" wrapText="1"/>
    </xf>
    <xf numFmtId="166" fontId="6" fillId="0" borderId="21" xfId="0" applyNumberFormat="1" applyFont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44" fontId="3" fillId="0" borderId="17" xfId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2" fontId="6" fillId="0" borderId="3" xfId="0" applyNumberFormat="1" applyFont="1" applyBorder="1"/>
    <xf numFmtId="0" fontId="6" fillId="2" borderId="3" xfId="0" applyFont="1" applyFill="1" applyBorder="1" applyAlignment="1">
      <alignment horizontal="center" wrapText="1"/>
    </xf>
    <xf numFmtId="1" fontId="6" fillId="2" borderId="3" xfId="1" applyNumberFormat="1" applyFont="1" applyFill="1" applyBorder="1" applyAlignment="1">
      <alignment horizontal="center" wrapText="1"/>
    </xf>
    <xf numFmtId="2" fontId="6" fillId="0" borderId="3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6" fillId="0" borderId="21" xfId="0" applyFont="1" applyBorder="1" applyAlignment="1">
      <alignment horizontal="center"/>
    </xf>
    <xf numFmtId="0" fontId="6" fillId="2" borderId="23" xfId="0" applyFont="1" applyFill="1" applyBorder="1" applyAlignment="1">
      <alignment horizontal="center" wrapText="1"/>
    </xf>
    <xf numFmtId="1" fontId="6" fillId="2" borderId="23" xfId="1" applyNumberFormat="1" applyFont="1" applyFill="1" applyBorder="1" applyAlignment="1">
      <alignment horizontal="center" wrapText="1"/>
    </xf>
    <xf numFmtId="2" fontId="6" fillId="0" borderId="23" xfId="0" applyNumberFormat="1" applyFont="1" applyBorder="1" applyAlignment="1">
      <alignment horizontal="center"/>
    </xf>
    <xf numFmtId="44" fontId="6" fillId="0" borderId="0" xfId="1" applyFont="1" applyAlignment="1">
      <alignment horizontal="right"/>
    </xf>
    <xf numFmtId="0" fontId="14" fillId="0" borderId="0" xfId="0" applyFont="1" applyAlignment="1">
      <alignment horizontal="left"/>
    </xf>
    <xf numFmtId="44" fontId="0" fillId="0" borderId="0" xfId="1" applyFont="1"/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/>
    <xf numFmtId="0" fontId="0" fillId="0" borderId="0" xfId="0" applyAlignment="1">
      <alignment horizontal="left"/>
    </xf>
    <xf numFmtId="0" fontId="17" fillId="0" borderId="6" xfId="0" applyFont="1" applyBorder="1" applyAlignment="1">
      <alignment horizontal="center" wrapText="1"/>
    </xf>
    <xf numFmtId="0" fontId="17" fillId="0" borderId="7" xfId="0" applyFont="1" applyBorder="1" applyAlignment="1">
      <alignment wrapText="1"/>
    </xf>
    <xf numFmtId="0" fontId="17" fillId="0" borderId="4" xfId="0" applyFont="1" applyBorder="1" applyAlignment="1">
      <alignment horizontal="center" wrapText="1"/>
    </xf>
    <xf numFmtId="0" fontId="17" fillId="4" borderId="3" xfId="0" applyFont="1" applyFill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0" borderId="9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23812</xdr:rowOff>
    </xdr:from>
    <xdr:to>
      <xdr:col>1</xdr:col>
      <xdr:colOff>2533739</xdr:colOff>
      <xdr:row>5</xdr:row>
      <xdr:rowOff>95887</xdr:rowOff>
    </xdr:to>
    <xdr:pic>
      <xdr:nvPicPr>
        <xdr:cNvPr id="3" name="Picture 2" descr="https://enrichcafe.onerichs.com/brand/PublishingImages/More%20Images/richs_rgb_pos.png">
          <a:extLst>
            <a:ext uri="{FF2B5EF4-FFF2-40B4-BE49-F238E27FC236}">
              <a16:creationId xmlns:a16="http://schemas.microsoft.com/office/drawing/2014/main" id="{1358D78D-E78C-4D04-BF4C-937E0F354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" y="23812"/>
          <a:ext cx="3031738" cy="1524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34848</xdr:rowOff>
    </xdr:from>
    <xdr:to>
      <xdr:col>1</xdr:col>
      <xdr:colOff>2354579</xdr:colOff>
      <xdr:row>6</xdr:row>
      <xdr:rowOff>154783</xdr:rowOff>
    </xdr:to>
    <xdr:pic>
      <xdr:nvPicPr>
        <xdr:cNvPr id="3" name="Picture 2" descr="https://enrichcafe.onerichs.com/brand/PublishingImages/More%20Images/richs_rgb_pos.png">
          <a:extLst>
            <a:ext uri="{FF2B5EF4-FFF2-40B4-BE49-F238E27FC236}">
              <a16:creationId xmlns:a16="http://schemas.microsoft.com/office/drawing/2014/main" id="{92BEBADB-1AC8-4EA6-86E5-F6338471D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48"/>
          <a:ext cx="2849879" cy="154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8"/>
  <sheetViews>
    <sheetView tabSelected="1" zoomScale="80" zoomScaleNormal="80" zoomScaleSheetLayoutView="73" workbookViewId="0">
      <pane xSplit="2" ySplit="8" topLeftCell="H57" activePane="bottomRight" state="frozen"/>
      <selection pane="bottomRight" activeCell="V65" sqref="V65"/>
      <selection pane="bottomLeft" activeCell="A9" sqref="A9"/>
      <selection pane="topRight" activeCell="C1" sqref="C1"/>
    </sheetView>
  </sheetViews>
  <sheetFormatPr defaultColWidth="8.7109375" defaultRowHeight="12.75"/>
  <cols>
    <col min="1" max="1" width="7.42578125" style="1" bestFit="1" customWidth="1"/>
    <col min="2" max="2" width="64.42578125" style="2" customWidth="1"/>
    <col min="3" max="3" width="9.140625" style="2" bestFit="1" customWidth="1"/>
    <col min="4" max="4" width="10.140625" style="2" bestFit="1" customWidth="1"/>
    <col min="5" max="5" width="1.7109375" style="2" bestFit="1" customWidth="1"/>
    <col min="6" max="6" width="9.140625" style="2" bestFit="1" customWidth="1"/>
    <col min="7" max="7" width="2.42578125" style="2" bestFit="1" customWidth="1"/>
    <col min="8" max="8" width="10.140625" style="2" bestFit="1" customWidth="1"/>
    <col min="9" max="9" width="2.28515625" style="2" customWidth="1"/>
    <col min="10" max="10" width="12" style="2" bestFit="1" customWidth="1"/>
    <col min="11" max="11" width="2.85546875" style="2" bestFit="1" customWidth="1"/>
    <col min="12" max="12" width="12" style="2" bestFit="1" customWidth="1"/>
    <col min="13" max="13" width="2.85546875" style="2" bestFit="1" customWidth="1"/>
    <col min="14" max="14" width="10" style="3" bestFit="1" customWidth="1"/>
    <col min="15" max="15" width="2.42578125" style="2" bestFit="1" customWidth="1"/>
    <col min="16" max="16" width="12.28515625" style="2" bestFit="1" customWidth="1"/>
    <col min="17" max="16384" width="8.7109375" style="2"/>
  </cols>
  <sheetData>
    <row r="1" spans="1:19" ht="26.25"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9" ht="18.75"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9" ht="28.5">
      <c r="C3" s="85" t="s">
        <v>0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34"/>
      <c r="R3" s="34"/>
      <c r="S3" s="34"/>
    </row>
    <row r="4" spans="1:19" ht="21">
      <c r="C4" s="86" t="s">
        <v>1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35"/>
      <c r="R4" s="35"/>
      <c r="S4" s="35"/>
    </row>
    <row r="5" spans="1:19" ht="21">
      <c r="C5" s="86" t="s">
        <v>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35"/>
      <c r="R5" s="35"/>
      <c r="S5" s="35"/>
    </row>
    <row r="6" spans="1:19" ht="12.75" customHeight="1" thickBot="1"/>
    <row r="7" spans="1:19" ht="13.5" thickBot="1">
      <c r="D7" s="36" t="s">
        <v>3</v>
      </c>
      <c r="E7" s="1"/>
      <c r="F7" s="36" t="s">
        <v>4</v>
      </c>
      <c r="G7" s="1"/>
      <c r="H7" s="36" t="s">
        <v>5</v>
      </c>
      <c r="I7" s="1"/>
      <c r="J7" s="36" t="s">
        <v>6</v>
      </c>
      <c r="K7" s="1"/>
      <c r="L7" s="36" t="s">
        <v>7</v>
      </c>
      <c r="N7" s="36" t="s">
        <v>8</v>
      </c>
      <c r="P7" s="36" t="s">
        <v>9</v>
      </c>
    </row>
    <row r="8" spans="1:19" ht="36.950000000000003" customHeight="1">
      <c r="A8" s="4" t="s">
        <v>10</v>
      </c>
      <c r="B8" s="5" t="s">
        <v>11</v>
      </c>
      <c r="C8" s="6" t="s">
        <v>12</v>
      </c>
      <c r="D8" s="5" t="s">
        <v>13</v>
      </c>
      <c r="E8" s="5" t="s">
        <v>14</v>
      </c>
      <c r="F8" s="5" t="s">
        <v>15</v>
      </c>
      <c r="G8" s="5" t="s">
        <v>16</v>
      </c>
      <c r="H8" s="5" t="s">
        <v>17</v>
      </c>
      <c r="I8" s="5" t="s">
        <v>18</v>
      </c>
      <c r="J8" s="5" t="s">
        <v>19</v>
      </c>
      <c r="K8" s="7" t="s">
        <v>16</v>
      </c>
      <c r="L8" s="5" t="s">
        <v>20</v>
      </c>
      <c r="M8" s="7" t="s">
        <v>18</v>
      </c>
      <c r="N8" s="5" t="s">
        <v>21</v>
      </c>
      <c r="O8" s="5" t="s">
        <v>16</v>
      </c>
      <c r="P8" s="38" t="s">
        <v>22</v>
      </c>
    </row>
    <row r="9" spans="1:19" s="16" customFormat="1" ht="27.95" customHeight="1">
      <c r="A9" s="8">
        <v>577</v>
      </c>
      <c r="B9" s="9" t="s">
        <v>23</v>
      </c>
      <c r="C9" s="37">
        <v>23.44</v>
      </c>
      <c r="D9" s="10"/>
      <c r="E9" s="11" t="s">
        <v>14</v>
      </c>
      <c r="F9" s="11">
        <v>150</v>
      </c>
      <c r="G9" s="11" t="s">
        <v>16</v>
      </c>
      <c r="H9" s="12">
        <f t="shared" ref="H9:H30" si="0">ROUNDUP(+D9/F9,0)</f>
        <v>0</v>
      </c>
      <c r="I9" s="13" t="s">
        <v>18</v>
      </c>
      <c r="J9" s="14"/>
      <c r="K9" s="11" t="s">
        <v>16</v>
      </c>
      <c r="L9" s="12">
        <f t="shared" ref="L9:L30" si="1">+H9*J9</f>
        <v>0</v>
      </c>
      <c r="M9" s="13" t="s">
        <v>18</v>
      </c>
      <c r="N9" s="15">
        <v>11.54</v>
      </c>
      <c r="O9" s="11" t="s">
        <v>16</v>
      </c>
      <c r="P9" s="39">
        <f>L9*N9</f>
        <v>0</v>
      </c>
    </row>
    <row r="10" spans="1:19" s="16" customFormat="1" ht="27.95" customHeight="1">
      <c r="A10" s="8">
        <v>828</v>
      </c>
      <c r="B10" s="9" t="s">
        <v>24</v>
      </c>
      <c r="C10" s="37">
        <v>12</v>
      </c>
      <c r="D10" s="10"/>
      <c r="E10" s="11" t="s">
        <v>14</v>
      </c>
      <c r="F10" s="11">
        <v>192</v>
      </c>
      <c r="G10" s="11" t="s">
        <v>16</v>
      </c>
      <c r="H10" s="12">
        <f t="shared" si="0"/>
        <v>0</v>
      </c>
      <c r="I10" s="13" t="s">
        <v>18</v>
      </c>
      <c r="J10" s="14"/>
      <c r="K10" s="11" t="s">
        <v>16</v>
      </c>
      <c r="L10" s="12">
        <f t="shared" si="1"/>
        <v>0</v>
      </c>
      <c r="M10" s="13" t="s">
        <v>18</v>
      </c>
      <c r="N10" s="15">
        <v>7.05</v>
      </c>
      <c r="O10" s="11" t="s">
        <v>16</v>
      </c>
      <c r="P10" s="39">
        <f t="shared" ref="P10:P51" si="2">L10*N10</f>
        <v>0</v>
      </c>
    </row>
    <row r="11" spans="1:19" s="16" customFormat="1" ht="27.95" customHeight="1">
      <c r="A11" s="70">
        <v>2725</v>
      </c>
      <c r="B11" s="71" t="s">
        <v>25</v>
      </c>
      <c r="C11" s="72">
        <v>9.84</v>
      </c>
      <c r="D11" s="73"/>
      <c r="E11" s="74" t="s">
        <v>14</v>
      </c>
      <c r="F11" s="74">
        <v>64</v>
      </c>
      <c r="G11" s="74" t="s">
        <v>16</v>
      </c>
      <c r="H11" s="12">
        <f t="shared" si="0"/>
        <v>0</v>
      </c>
      <c r="I11" s="75" t="s">
        <v>18</v>
      </c>
      <c r="J11" s="73"/>
      <c r="K11" s="74" t="s">
        <v>16</v>
      </c>
      <c r="L11" s="12">
        <f t="shared" si="1"/>
        <v>0</v>
      </c>
      <c r="M11" s="75" t="s">
        <v>18</v>
      </c>
      <c r="N11" s="74">
        <v>4.33</v>
      </c>
      <c r="O11" s="74" t="s">
        <v>16</v>
      </c>
      <c r="P11" s="39">
        <f t="shared" si="2"/>
        <v>0</v>
      </c>
    </row>
    <row r="12" spans="1:19" s="16" customFormat="1" ht="27.95" customHeight="1">
      <c r="A12" s="8">
        <v>3593</v>
      </c>
      <c r="B12" s="9" t="s">
        <v>26</v>
      </c>
      <c r="C12" s="37">
        <v>12.75</v>
      </c>
      <c r="D12" s="10"/>
      <c r="E12" s="11" t="s">
        <v>14</v>
      </c>
      <c r="F12" s="11">
        <v>120</v>
      </c>
      <c r="G12" s="11" t="s">
        <v>16</v>
      </c>
      <c r="H12" s="12">
        <f t="shared" si="0"/>
        <v>0</v>
      </c>
      <c r="I12" s="13" t="s">
        <v>18</v>
      </c>
      <c r="J12" s="14"/>
      <c r="K12" s="11" t="s">
        <v>16</v>
      </c>
      <c r="L12" s="12">
        <f t="shared" si="1"/>
        <v>0</v>
      </c>
      <c r="M12" s="13" t="s">
        <v>18</v>
      </c>
      <c r="N12" s="15">
        <v>3.95</v>
      </c>
      <c r="O12" s="11" t="s">
        <v>16</v>
      </c>
      <c r="P12" s="39">
        <f t="shared" si="2"/>
        <v>0</v>
      </c>
    </row>
    <row r="13" spans="1:19" s="16" customFormat="1" ht="27.95" customHeight="1">
      <c r="A13" s="17">
        <v>4300</v>
      </c>
      <c r="B13" s="9" t="s">
        <v>27</v>
      </c>
      <c r="C13" s="37">
        <v>22.5</v>
      </c>
      <c r="D13" s="10"/>
      <c r="E13" s="11" t="s">
        <v>14</v>
      </c>
      <c r="F13" s="11">
        <v>240</v>
      </c>
      <c r="G13" s="11" t="s">
        <v>16</v>
      </c>
      <c r="H13" s="12">
        <f t="shared" si="0"/>
        <v>0</v>
      </c>
      <c r="I13" s="13" t="s">
        <v>18</v>
      </c>
      <c r="J13" s="14"/>
      <c r="K13" s="11" t="s">
        <v>16</v>
      </c>
      <c r="L13" s="12">
        <f t="shared" si="1"/>
        <v>0</v>
      </c>
      <c r="M13" s="13" t="s">
        <v>18</v>
      </c>
      <c r="N13" s="15">
        <v>8.4</v>
      </c>
      <c r="O13" s="11" t="s">
        <v>16</v>
      </c>
      <c r="P13" s="39">
        <f t="shared" si="2"/>
        <v>0</v>
      </c>
    </row>
    <row r="14" spans="1:19" s="16" customFormat="1" ht="27.95" customHeight="1">
      <c r="A14" s="8">
        <v>5295</v>
      </c>
      <c r="B14" s="9" t="s">
        <v>28</v>
      </c>
      <c r="C14" s="37">
        <v>23.63</v>
      </c>
      <c r="D14" s="10"/>
      <c r="E14" s="11" t="s">
        <v>14</v>
      </c>
      <c r="F14" s="11">
        <v>180</v>
      </c>
      <c r="G14" s="11" t="s">
        <v>16</v>
      </c>
      <c r="H14" s="12">
        <f t="shared" si="0"/>
        <v>0</v>
      </c>
      <c r="I14" s="13" t="s">
        <v>18</v>
      </c>
      <c r="J14" s="14"/>
      <c r="K14" s="11" t="s">
        <v>16</v>
      </c>
      <c r="L14" s="12">
        <f t="shared" si="1"/>
        <v>0</v>
      </c>
      <c r="M14" s="13" t="s">
        <v>18</v>
      </c>
      <c r="N14" s="15">
        <v>8.06</v>
      </c>
      <c r="O14" s="11" t="s">
        <v>16</v>
      </c>
      <c r="P14" s="39">
        <f t="shared" si="2"/>
        <v>0</v>
      </c>
    </row>
    <row r="15" spans="1:19" s="16" customFormat="1" ht="27.95" customHeight="1">
      <c r="A15" s="17">
        <v>6063</v>
      </c>
      <c r="B15" s="9" t="s">
        <v>29</v>
      </c>
      <c r="C15" s="37">
        <v>33</v>
      </c>
      <c r="D15" s="10"/>
      <c r="E15" s="11" t="s">
        <v>14</v>
      </c>
      <c r="F15" s="11">
        <v>240</v>
      </c>
      <c r="G15" s="11" t="s">
        <v>16</v>
      </c>
      <c r="H15" s="12">
        <f t="shared" si="0"/>
        <v>0</v>
      </c>
      <c r="I15" s="13" t="s">
        <v>18</v>
      </c>
      <c r="J15" s="14"/>
      <c r="K15" s="11" t="s">
        <v>16</v>
      </c>
      <c r="L15" s="12">
        <f t="shared" si="1"/>
        <v>0</v>
      </c>
      <c r="M15" s="13" t="s">
        <v>18</v>
      </c>
      <c r="N15" s="15">
        <v>7.8</v>
      </c>
      <c r="O15" s="11" t="s">
        <v>16</v>
      </c>
      <c r="P15" s="39">
        <f t="shared" si="2"/>
        <v>0</v>
      </c>
    </row>
    <row r="16" spans="1:19" s="16" customFormat="1" ht="27.95" customHeight="1">
      <c r="A16" s="17">
        <v>7816</v>
      </c>
      <c r="B16" s="9" t="s">
        <v>30</v>
      </c>
      <c r="C16" s="37">
        <v>21.88</v>
      </c>
      <c r="D16" s="10"/>
      <c r="E16" s="11" t="s">
        <v>14</v>
      </c>
      <c r="F16" s="11">
        <v>140</v>
      </c>
      <c r="G16" s="11" t="s">
        <v>16</v>
      </c>
      <c r="H16" s="12">
        <f t="shared" si="0"/>
        <v>0</v>
      </c>
      <c r="I16" s="13" t="s">
        <v>18</v>
      </c>
      <c r="J16" s="14"/>
      <c r="K16" s="11" t="s">
        <v>16</v>
      </c>
      <c r="L16" s="12">
        <f t="shared" si="1"/>
        <v>0</v>
      </c>
      <c r="M16" s="13" t="s">
        <v>18</v>
      </c>
      <c r="N16" s="15">
        <v>5.63</v>
      </c>
      <c r="O16" s="11" t="s">
        <v>16</v>
      </c>
      <c r="P16" s="39">
        <f t="shared" si="2"/>
        <v>0</v>
      </c>
    </row>
    <row r="17" spans="1:16" s="16" customFormat="1" ht="27.95" customHeight="1">
      <c r="A17" s="17">
        <v>8061</v>
      </c>
      <c r="B17" s="9" t="s">
        <v>31</v>
      </c>
      <c r="C17" s="37">
        <v>12.24</v>
      </c>
      <c r="D17" s="10"/>
      <c r="E17" s="11" t="s">
        <v>14</v>
      </c>
      <c r="F17" s="11">
        <v>64</v>
      </c>
      <c r="G17" s="11" t="s">
        <v>16</v>
      </c>
      <c r="H17" s="12">
        <f t="shared" si="0"/>
        <v>0</v>
      </c>
      <c r="I17" s="13" t="s">
        <v>18</v>
      </c>
      <c r="J17" s="14"/>
      <c r="K17" s="11" t="s">
        <v>16</v>
      </c>
      <c r="L17" s="12">
        <f t="shared" si="1"/>
        <v>0</v>
      </c>
      <c r="M17" s="13" t="s">
        <v>18</v>
      </c>
      <c r="N17" s="15">
        <v>4.5599999999999996</v>
      </c>
      <c r="O17" s="11" t="s">
        <v>16</v>
      </c>
      <c r="P17" s="39">
        <f t="shared" si="2"/>
        <v>0</v>
      </c>
    </row>
    <row r="18" spans="1:16" s="16" customFormat="1" ht="27.95" customHeight="1">
      <c r="A18" s="17">
        <v>8066</v>
      </c>
      <c r="B18" s="9" t="s">
        <v>32</v>
      </c>
      <c r="C18" s="37">
        <v>12.24</v>
      </c>
      <c r="D18" s="10"/>
      <c r="E18" s="11" t="s">
        <v>14</v>
      </c>
      <c r="F18" s="11">
        <v>64</v>
      </c>
      <c r="G18" s="11" t="s">
        <v>16</v>
      </c>
      <c r="H18" s="12">
        <f t="shared" si="0"/>
        <v>0</v>
      </c>
      <c r="I18" s="13" t="s">
        <v>18</v>
      </c>
      <c r="J18" s="14"/>
      <c r="K18" s="11" t="s">
        <v>16</v>
      </c>
      <c r="L18" s="12">
        <f t="shared" si="1"/>
        <v>0</v>
      </c>
      <c r="M18" s="13" t="s">
        <v>18</v>
      </c>
      <c r="N18" s="15">
        <v>4.58</v>
      </c>
      <c r="O18" s="11" t="s">
        <v>16</v>
      </c>
      <c r="P18" s="39">
        <f t="shared" si="2"/>
        <v>0</v>
      </c>
    </row>
    <row r="19" spans="1:16" s="16" customFormat="1" ht="27.95" customHeight="1">
      <c r="A19" s="8">
        <v>8202</v>
      </c>
      <c r="B19" s="9" t="s">
        <v>33</v>
      </c>
      <c r="C19" s="37">
        <v>12.75</v>
      </c>
      <c r="D19" s="10"/>
      <c r="E19" s="11" t="s">
        <v>14</v>
      </c>
      <c r="F19" s="11">
        <v>120</v>
      </c>
      <c r="G19" s="11" t="s">
        <v>16</v>
      </c>
      <c r="H19" s="12">
        <f t="shared" si="0"/>
        <v>0</v>
      </c>
      <c r="I19" s="13" t="s">
        <v>18</v>
      </c>
      <c r="J19" s="14"/>
      <c r="K19" s="11" t="s">
        <v>16</v>
      </c>
      <c r="L19" s="12">
        <f t="shared" si="1"/>
        <v>0</v>
      </c>
      <c r="M19" s="13" t="s">
        <v>18</v>
      </c>
      <c r="N19" s="15">
        <v>4.47</v>
      </c>
      <c r="O19" s="11" t="s">
        <v>16</v>
      </c>
      <c r="P19" s="39">
        <f t="shared" si="2"/>
        <v>0</v>
      </c>
    </row>
    <row r="20" spans="1:16" s="16" customFormat="1" ht="27.95" customHeight="1">
      <c r="A20" s="8">
        <v>8221</v>
      </c>
      <c r="B20" s="9" t="s">
        <v>34</v>
      </c>
      <c r="C20" s="37">
        <v>18.75</v>
      </c>
      <c r="D20" s="10"/>
      <c r="E20" s="11" t="s">
        <v>14</v>
      </c>
      <c r="F20" s="11">
        <v>120</v>
      </c>
      <c r="G20" s="11" t="s">
        <v>16</v>
      </c>
      <c r="H20" s="12">
        <f t="shared" si="0"/>
        <v>0</v>
      </c>
      <c r="I20" s="13" t="s">
        <v>18</v>
      </c>
      <c r="J20" s="14"/>
      <c r="K20" s="11" t="s">
        <v>16</v>
      </c>
      <c r="L20" s="12">
        <f t="shared" si="1"/>
        <v>0</v>
      </c>
      <c r="M20" s="13" t="s">
        <v>18</v>
      </c>
      <c r="N20" s="15">
        <v>7.88</v>
      </c>
      <c r="O20" s="11" t="s">
        <v>16</v>
      </c>
      <c r="P20" s="39">
        <f t="shared" si="2"/>
        <v>0</v>
      </c>
    </row>
    <row r="21" spans="1:16" s="16" customFormat="1" ht="27.95" customHeight="1">
      <c r="A21" s="8">
        <v>8344</v>
      </c>
      <c r="B21" s="9" t="s">
        <v>35</v>
      </c>
      <c r="C21" s="37">
        <v>21</v>
      </c>
      <c r="D21" s="10"/>
      <c r="E21" s="11" t="s">
        <v>14</v>
      </c>
      <c r="F21" s="11">
        <v>84</v>
      </c>
      <c r="G21" s="11" t="s">
        <v>16</v>
      </c>
      <c r="H21" s="12">
        <f t="shared" si="0"/>
        <v>0</v>
      </c>
      <c r="I21" s="13" t="s">
        <v>18</v>
      </c>
      <c r="J21" s="14"/>
      <c r="K21" s="11" t="s">
        <v>16</v>
      </c>
      <c r="L21" s="12">
        <f t="shared" si="1"/>
        <v>0</v>
      </c>
      <c r="M21" s="13" t="s">
        <v>18</v>
      </c>
      <c r="N21" s="15">
        <v>8.77</v>
      </c>
      <c r="O21" s="11" t="s">
        <v>16</v>
      </c>
      <c r="P21" s="39">
        <f t="shared" si="2"/>
        <v>0</v>
      </c>
    </row>
    <row r="22" spans="1:16" s="16" customFormat="1" ht="27.95" customHeight="1">
      <c r="A22" s="17">
        <v>8600</v>
      </c>
      <c r="B22" s="9" t="s">
        <v>36</v>
      </c>
      <c r="C22" s="37">
        <v>18</v>
      </c>
      <c r="D22" s="10"/>
      <c r="E22" s="11" t="s">
        <v>14</v>
      </c>
      <c r="F22" s="11">
        <v>144</v>
      </c>
      <c r="G22" s="11" t="s">
        <v>16</v>
      </c>
      <c r="H22" s="12">
        <f t="shared" si="0"/>
        <v>0</v>
      </c>
      <c r="I22" s="13" t="s">
        <v>18</v>
      </c>
      <c r="J22" s="14"/>
      <c r="K22" s="11" t="s">
        <v>16</v>
      </c>
      <c r="L22" s="12">
        <f t="shared" si="1"/>
        <v>0</v>
      </c>
      <c r="M22" s="13" t="s">
        <v>18</v>
      </c>
      <c r="N22" s="15">
        <v>9.1300000000000008</v>
      </c>
      <c r="O22" s="11" t="s">
        <v>16</v>
      </c>
      <c r="P22" s="39">
        <f t="shared" si="2"/>
        <v>0</v>
      </c>
    </row>
    <row r="23" spans="1:16" s="16" customFormat="1" ht="27.95" customHeight="1">
      <c r="A23" s="17">
        <v>8733</v>
      </c>
      <c r="B23" s="9" t="s">
        <v>37</v>
      </c>
      <c r="C23" s="37">
        <v>17.329999999999998</v>
      </c>
      <c r="D23" s="10"/>
      <c r="E23" s="11" t="s">
        <v>14</v>
      </c>
      <c r="F23" s="11">
        <v>126</v>
      </c>
      <c r="G23" s="11" t="s">
        <v>16</v>
      </c>
      <c r="H23" s="12">
        <f t="shared" si="0"/>
        <v>0</v>
      </c>
      <c r="I23" s="13" t="s">
        <v>18</v>
      </c>
      <c r="J23" s="14"/>
      <c r="K23" s="11" t="s">
        <v>16</v>
      </c>
      <c r="L23" s="12">
        <f t="shared" si="1"/>
        <v>0</v>
      </c>
      <c r="M23" s="13" t="s">
        <v>18</v>
      </c>
      <c r="N23" s="15">
        <v>4.32</v>
      </c>
      <c r="O23" s="11" t="s">
        <v>16</v>
      </c>
      <c r="P23" s="39">
        <f t="shared" si="2"/>
        <v>0</v>
      </c>
    </row>
    <row r="24" spans="1:16" s="16" customFormat="1" ht="27.95" customHeight="1">
      <c r="A24" s="8">
        <v>8763</v>
      </c>
      <c r="B24" s="9" t="s">
        <v>38</v>
      </c>
      <c r="C24" s="37">
        <v>28.13</v>
      </c>
      <c r="D24" s="10"/>
      <c r="E24" s="11" t="s">
        <v>14</v>
      </c>
      <c r="F24" s="11">
        <v>60</v>
      </c>
      <c r="G24" s="11" t="s">
        <v>16</v>
      </c>
      <c r="H24" s="12">
        <f t="shared" si="0"/>
        <v>0</v>
      </c>
      <c r="I24" s="13" t="s">
        <v>18</v>
      </c>
      <c r="J24" s="14"/>
      <c r="K24" s="11" t="s">
        <v>16</v>
      </c>
      <c r="L24" s="12">
        <f t="shared" si="1"/>
        <v>0</v>
      </c>
      <c r="M24" s="13" t="s">
        <v>18</v>
      </c>
      <c r="N24" s="15">
        <v>13.81</v>
      </c>
      <c r="O24" s="11" t="s">
        <v>16</v>
      </c>
      <c r="P24" s="39">
        <f t="shared" si="2"/>
        <v>0</v>
      </c>
    </row>
    <row r="25" spans="1:16" s="16" customFormat="1" ht="27.95" customHeight="1">
      <c r="A25" s="17">
        <v>9315</v>
      </c>
      <c r="B25" s="9" t="s">
        <v>39</v>
      </c>
      <c r="C25" s="37">
        <v>28.35</v>
      </c>
      <c r="D25" s="10"/>
      <c r="E25" s="11" t="s">
        <v>14</v>
      </c>
      <c r="F25" s="11">
        <v>216</v>
      </c>
      <c r="G25" s="11" t="s">
        <v>16</v>
      </c>
      <c r="H25" s="12">
        <f t="shared" si="0"/>
        <v>0</v>
      </c>
      <c r="I25" s="13" t="s">
        <v>18</v>
      </c>
      <c r="J25" s="14"/>
      <c r="K25" s="11" t="s">
        <v>16</v>
      </c>
      <c r="L25" s="12">
        <f t="shared" si="1"/>
        <v>0</v>
      </c>
      <c r="M25" s="13" t="s">
        <v>18</v>
      </c>
      <c r="N25" s="15">
        <v>9.6</v>
      </c>
      <c r="O25" s="11" t="s">
        <v>16</v>
      </c>
      <c r="P25" s="39">
        <f t="shared" si="2"/>
        <v>0</v>
      </c>
    </row>
    <row r="26" spans="1:16" s="16" customFormat="1" ht="27.95" customHeight="1">
      <c r="A26" s="17">
        <v>9718</v>
      </c>
      <c r="B26" s="9" t="s">
        <v>40</v>
      </c>
      <c r="C26" s="37">
        <v>30</v>
      </c>
      <c r="D26" s="10"/>
      <c r="E26" s="11" t="s">
        <v>14</v>
      </c>
      <c r="F26" s="11">
        <v>192</v>
      </c>
      <c r="G26" s="11" t="s">
        <v>16</v>
      </c>
      <c r="H26" s="12">
        <f t="shared" si="0"/>
        <v>0</v>
      </c>
      <c r="I26" s="13" t="s">
        <v>18</v>
      </c>
      <c r="J26" s="14"/>
      <c r="K26" s="11" t="s">
        <v>16</v>
      </c>
      <c r="L26" s="12">
        <f t="shared" si="1"/>
        <v>0</v>
      </c>
      <c r="M26" s="13" t="s">
        <v>18</v>
      </c>
      <c r="N26" s="15">
        <v>14.71</v>
      </c>
      <c r="O26" s="11" t="s">
        <v>16</v>
      </c>
      <c r="P26" s="39">
        <f t="shared" si="2"/>
        <v>0</v>
      </c>
    </row>
    <row r="27" spans="1:16" s="16" customFormat="1" ht="27.95" customHeight="1">
      <c r="A27" s="17">
        <v>10204</v>
      </c>
      <c r="B27" s="9" t="s">
        <v>41</v>
      </c>
      <c r="C27" s="37">
        <v>20.25</v>
      </c>
      <c r="D27" s="10"/>
      <c r="E27" s="11" t="s">
        <v>14</v>
      </c>
      <c r="F27" s="11">
        <v>240</v>
      </c>
      <c r="G27" s="11" t="s">
        <v>16</v>
      </c>
      <c r="H27" s="12">
        <f t="shared" si="0"/>
        <v>0</v>
      </c>
      <c r="I27" s="13" t="s">
        <v>18</v>
      </c>
      <c r="J27" s="14"/>
      <c r="K27" s="11" t="s">
        <v>16</v>
      </c>
      <c r="L27" s="12">
        <f t="shared" si="1"/>
        <v>0</v>
      </c>
      <c r="M27" s="13" t="s">
        <v>18</v>
      </c>
      <c r="N27" s="15">
        <v>8.5399999999999991</v>
      </c>
      <c r="O27" s="11" t="s">
        <v>16</v>
      </c>
      <c r="P27" s="39">
        <f t="shared" si="2"/>
        <v>0</v>
      </c>
    </row>
    <row r="28" spans="1:16" s="16" customFormat="1" ht="27.95" customHeight="1">
      <c r="A28" s="17">
        <v>10988</v>
      </c>
      <c r="B28" s="9" t="s">
        <v>42</v>
      </c>
      <c r="C28" s="37">
        <v>22.5</v>
      </c>
      <c r="D28" s="10"/>
      <c r="E28" s="11" t="s">
        <v>14</v>
      </c>
      <c r="F28" s="11">
        <v>288</v>
      </c>
      <c r="G28" s="11" t="s">
        <v>16</v>
      </c>
      <c r="H28" s="12">
        <f t="shared" si="0"/>
        <v>0</v>
      </c>
      <c r="I28" s="13" t="s">
        <v>18</v>
      </c>
      <c r="J28" s="14"/>
      <c r="K28" s="11" t="s">
        <v>16</v>
      </c>
      <c r="L28" s="12">
        <f t="shared" si="1"/>
        <v>0</v>
      </c>
      <c r="M28" s="13" t="s">
        <v>18</v>
      </c>
      <c r="N28" s="15">
        <v>9.94</v>
      </c>
      <c r="O28" s="11" t="s">
        <v>16</v>
      </c>
      <c r="P28" s="39">
        <f t="shared" si="2"/>
        <v>0</v>
      </c>
    </row>
    <row r="29" spans="1:16" s="16" customFormat="1" ht="27.95" customHeight="1">
      <c r="A29" s="17">
        <v>11108</v>
      </c>
      <c r="B29" s="9" t="s">
        <v>43</v>
      </c>
      <c r="C29" s="37">
        <v>33.75</v>
      </c>
      <c r="D29" s="10"/>
      <c r="E29" s="11" t="s">
        <v>14</v>
      </c>
      <c r="F29" s="11">
        <v>240</v>
      </c>
      <c r="G29" s="11" t="s">
        <v>16</v>
      </c>
      <c r="H29" s="12">
        <f t="shared" si="0"/>
        <v>0</v>
      </c>
      <c r="I29" s="13" t="s">
        <v>18</v>
      </c>
      <c r="J29" s="14"/>
      <c r="K29" s="11" t="s">
        <v>16</v>
      </c>
      <c r="L29" s="12">
        <f t="shared" si="1"/>
        <v>0</v>
      </c>
      <c r="M29" s="13" t="s">
        <v>18</v>
      </c>
      <c r="N29" s="15">
        <v>16.559999999999999</v>
      </c>
      <c r="O29" s="11" t="s">
        <v>16</v>
      </c>
      <c r="P29" s="39">
        <f t="shared" si="2"/>
        <v>0</v>
      </c>
    </row>
    <row r="30" spans="1:16" s="16" customFormat="1" ht="27.95" customHeight="1">
      <c r="A30" s="17">
        <v>11439</v>
      </c>
      <c r="B30" s="9" t="s">
        <v>36</v>
      </c>
      <c r="C30" s="37">
        <v>22.5</v>
      </c>
      <c r="D30" s="10"/>
      <c r="E30" s="11" t="s">
        <v>14</v>
      </c>
      <c r="F30" s="11">
        <v>240</v>
      </c>
      <c r="G30" s="11" t="s">
        <v>16</v>
      </c>
      <c r="H30" s="12">
        <f t="shared" si="0"/>
        <v>0</v>
      </c>
      <c r="I30" s="13" t="s">
        <v>18</v>
      </c>
      <c r="J30" s="14"/>
      <c r="K30" s="11" t="s">
        <v>16</v>
      </c>
      <c r="L30" s="12">
        <f t="shared" si="1"/>
        <v>0</v>
      </c>
      <c r="M30" s="13" t="s">
        <v>18</v>
      </c>
      <c r="N30" s="15">
        <v>11.43</v>
      </c>
      <c r="O30" s="11" t="s">
        <v>16</v>
      </c>
      <c r="P30" s="39">
        <f t="shared" si="2"/>
        <v>0</v>
      </c>
    </row>
    <row r="31" spans="1:16" s="16" customFormat="1" ht="27.95" customHeight="1">
      <c r="A31" s="17">
        <v>11782</v>
      </c>
      <c r="B31" s="9" t="s">
        <v>44</v>
      </c>
      <c r="C31" s="37">
        <v>27</v>
      </c>
      <c r="D31" s="10"/>
      <c r="E31" s="11" t="s">
        <v>14</v>
      </c>
      <c r="F31" s="11">
        <v>180</v>
      </c>
      <c r="G31" s="11" t="s">
        <v>16</v>
      </c>
      <c r="H31" s="12">
        <f t="shared" ref="H31:H74" si="3">ROUNDUP(+D31/F31,0)</f>
        <v>0</v>
      </c>
      <c r="I31" s="13" t="s">
        <v>18</v>
      </c>
      <c r="J31" s="14"/>
      <c r="K31" s="11" t="s">
        <v>16</v>
      </c>
      <c r="L31" s="12">
        <f t="shared" ref="L31:L74" si="4">+H31*J31</f>
        <v>0</v>
      </c>
      <c r="M31" s="13" t="s">
        <v>18</v>
      </c>
      <c r="N31" s="15">
        <v>13.22</v>
      </c>
      <c r="O31" s="11" t="s">
        <v>16</v>
      </c>
      <c r="P31" s="39">
        <f t="shared" si="2"/>
        <v>0</v>
      </c>
    </row>
    <row r="32" spans="1:16" s="16" customFormat="1" ht="27.95" customHeight="1">
      <c r="A32" s="17">
        <v>12194</v>
      </c>
      <c r="B32" s="9" t="s">
        <v>45</v>
      </c>
      <c r="C32" s="37">
        <v>18.75</v>
      </c>
      <c r="D32" s="10"/>
      <c r="E32" s="11" t="s">
        <v>14</v>
      </c>
      <c r="F32" s="11">
        <v>250</v>
      </c>
      <c r="G32" s="11" t="s">
        <v>16</v>
      </c>
      <c r="H32" s="12">
        <f t="shared" si="3"/>
        <v>0</v>
      </c>
      <c r="I32" s="13" t="s">
        <v>18</v>
      </c>
      <c r="J32" s="14"/>
      <c r="K32" s="11" t="s">
        <v>16</v>
      </c>
      <c r="L32" s="12">
        <f t="shared" si="4"/>
        <v>0</v>
      </c>
      <c r="M32" s="13" t="s">
        <v>18</v>
      </c>
      <c r="N32" s="15">
        <v>9.2799999999999994</v>
      </c>
      <c r="O32" s="11" t="s">
        <v>16</v>
      </c>
      <c r="P32" s="39">
        <f t="shared" si="2"/>
        <v>0</v>
      </c>
    </row>
    <row r="33" spans="1:16" s="16" customFormat="1" ht="27.95" customHeight="1">
      <c r="A33" s="17">
        <v>12549</v>
      </c>
      <c r="B33" s="9" t="s">
        <v>46</v>
      </c>
      <c r="C33" s="37">
        <v>28.35</v>
      </c>
      <c r="D33" s="10"/>
      <c r="E33" s="11" t="s">
        <v>14</v>
      </c>
      <c r="F33" s="11">
        <v>336</v>
      </c>
      <c r="G33" s="11" t="s">
        <v>16</v>
      </c>
      <c r="H33" s="12">
        <f t="shared" si="3"/>
        <v>0</v>
      </c>
      <c r="I33" s="13" t="s">
        <v>18</v>
      </c>
      <c r="J33" s="14"/>
      <c r="K33" s="11" t="s">
        <v>16</v>
      </c>
      <c r="L33" s="12">
        <f t="shared" si="4"/>
        <v>0</v>
      </c>
      <c r="M33" s="13" t="s">
        <v>18</v>
      </c>
      <c r="N33" s="15">
        <v>10.36</v>
      </c>
      <c r="O33" s="11" t="s">
        <v>16</v>
      </c>
      <c r="P33" s="39">
        <f t="shared" si="2"/>
        <v>0</v>
      </c>
    </row>
    <row r="34" spans="1:16" s="16" customFormat="1" ht="27.95" customHeight="1">
      <c r="A34" s="17">
        <v>13370</v>
      </c>
      <c r="B34" s="9" t="s">
        <v>47</v>
      </c>
      <c r="C34" s="37">
        <v>36.75</v>
      </c>
      <c r="D34" s="10"/>
      <c r="E34" s="11" t="s">
        <v>14</v>
      </c>
      <c r="F34" s="11">
        <v>240</v>
      </c>
      <c r="G34" s="11" t="s">
        <v>16</v>
      </c>
      <c r="H34" s="12">
        <f t="shared" si="3"/>
        <v>0</v>
      </c>
      <c r="I34" s="13" t="s">
        <v>18</v>
      </c>
      <c r="J34" s="14"/>
      <c r="K34" s="11" t="s">
        <v>16</v>
      </c>
      <c r="L34" s="12">
        <f t="shared" si="4"/>
        <v>0</v>
      </c>
      <c r="M34" s="13" t="s">
        <v>18</v>
      </c>
      <c r="N34" s="15">
        <v>17.12</v>
      </c>
      <c r="O34" s="11" t="s">
        <v>16</v>
      </c>
      <c r="P34" s="39">
        <f t="shared" si="2"/>
        <v>0</v>
      </c>
    </row>
    <row r="35" spans="1:16" s="16" customFormat="1" ht="27.95" customHeight="1">
      <c r="A35" s="17">
        <v>13457</v>
      </c>
      <c r="B35" s="9" t="s">
        <v>48</v>
      </c>
      <c r="C35" s="37">
        <v>29.58</v>
      </c>
      <c r="D35" s="10"/>
      <c r="E35" s="11" t="s">
        <v>14</v>
      </c>
      <c r="F35" s="11">
        <v>182</v>
      </c>
      <c r="G35" s="11" t="s">
        <v>16</v>
      </c>
      <c r="H35" s="12">
        <f t="shared" si="3"/>
        <v>0</v>
      </c>
      <c r="I35" s="13" t="s">
        <v>18</v>
      </c>
      <c r="J35" s="14"/>
      <c r="K35" s="11" t="s">
        <v>16</v>
      </c>
      <c r="L35" s="12">
        <f t="shared" si="4"/>
        <v>0</v>
      </c>
      <c r="M35" s="13" t="s">
        <v>18</v>
      </c>
      <c r="N35" s="15">
        <v>11.67</v>
      </c>
      <c r="O35" s="11" t="s">
        <v>16</v>
      </c>
      <c r="P35" s="39">
        <f t="shared" si="2"/>
        <v>0</v>
      </c>
    </row>
    <row r="36" spans="1:16" s="16" customFormat="1" ht="27.95" customHeight="1">
      <c r="A36" s="17">
        <v>13709</v>
      </c>
      <c r="B36" s="9" t="s">
        <v>49</v>
      </c>
      <c r="C36" s="37">
        <v>21.88</v>
      </c>
      <c r="D36" s="10"/>
      <c r="E36" s="11" t="s">
        <v>14</v>
      </c>
      <c r="F36" s="11">
        <v>140</v>
      </c>
      <c r="G36" s="11" t="s">
        <v>16</v>
      </c>
      <c r="H36" s="12">
        <f t="shared" si="3"/>
        <v>0</v>
      </c>
      <c r="I36" s="13" t="s">
        <v>18</v>
      </c>
      <c r="J36" s="14"/>
      <c r="K36" s="11" t="s">
        <v>16</v>
      </c>
      <c r="L36" s="12">
        <f t="shared" si="4"/>
        <v>0</v>
      </c>
      <c r="M36" s="13" t="s">
        <v>18</v>
      </c>
      <c r="N36" s="15">
        <v>5.47</v>
      </c>
      <c r="O36" s="11" t="s">
        <v>16</v>
      </c>
      <c r="P36" s="39">
        <f t="shared" si="2"/>
        <v>0</v>
      </c>
    </row>
    <row r="37" spans="1:16" s="16" customFormat="1" ht="27.95" customHeight="1">
      <c r="A37" s="17">
        <v>13717</v>
      </c>
      <c r="B37" s="9" t="s">
        <v>50</v>
      </c>
      <c r="C37" s="37">
        <v>30.38</v>
      </c>
      <c r="D37" s="10"/>
      <c r="E37" s="11" t="s">
        <v>14</v>
      </c>
      <c r="F37" s="11">
        <v>216</v>
      </c>
      <c r="G37" s="11" t="s">
        <v>16</v>
      </c>
      <c r="H37" s="12">
        <f t="shared" si="3"/>
        <v>0</v>
      </c>
      <c r="I37" s="13" t="s">
        <v>18</v>
      </c>
      <c r="J37" s="14"/>
      <c r="K37" s="11" t="s">
        <v>16</v>
      </c>
      <c r="L37" s="12">
        <f t="shared" si="4"/>
        <v>0</v>
      </c>
      <c r="M37" s="13" t="s">
        <v>18</v>
      </c>
      <c r="N37" s="15">
        <v>2.4300000000000002</v>
      </c>
      <c r="O37" s="11" t="s">
        <v>16</v>
      </c>
      <c r="P37" s="39">
        <f t="shared" si="2"/>
        <v>0</v>
      </c>
    </row>
    <row r="38" spans="1:16" s="16" customFormat="1" ht="27.95" customHeight="1">
      <c r="A38" s="17">
        <v>13862</v>
      </c>
      <c r="B38" s="9" t="s">
        <v>51</v>
      </c>
      <c r="C38" s="37">
        <v>17.329999999999998</v>
      </c>
      <c r="D38" s="10"/>
      <c r="E38" s="11" t="s">
        <v>14</v>
      </c>
      <c r="F38" s="11">
        <v>126</v>
      </c>
      <c r="G38" s="11" t="s">
        <v>16</v>
      </c>
      <c r="H38" s="12">
        <f t="shared" si="3"/>
        <v>0</v>
      </c>
      <c r="I38" s="13" t="s">
        <v>18</v>
      </c>
      <c r="J38" s="14"/>
      <c r="K38" s="11" t="s">
        <v>16</v>
      </c>
      <c r="L38" s="12">
        <f t="shared" si="4"/>
        <v>0</v>
      </c>
      <c r="M38" s="13" t="s">
        <v>18</v>
      </c>
      <c r="N38" s="15">
        <v>4.33</v>
      </c>
      <c r="O38" s="11" t="s">
        <v>16</v>
      </c>
      <c r="P38" s="39">
        <f t="shared" si="2"/>
        <v>0</v>
      </c>
    </row>
    <row r="39" spans="1:16" s="16" customFormat="1" ht="27.95" customHeight="1">
      <c r="A39" s="17">
        <v>13918</v>
      </c>
      <c r="B39" s="9" t="s">
        <v>52</v>
      </c>
      <c r="C39" s="37">
        <v>25</v>
      </c>
      <c r="D39" s="10"/>
      <c r="E39" s="11" t="s">
        <v>14</v>
      </c>
      <c r="F39" s="11">
        <v>160</v>
      </c>
      <c r="G39" s="11" t="s">
        <v>16</v>
      </c>
      <c r="H39" s="12">
        <f t="shared" si="3"/>
        <v>0</v>
      </c>
      <c r="I39" s="13" t="s">
        <v>18</v>
      </c>
      <c r="J39" s="14"/>
      <c r="K39" s="11" t="s">
        <v>16</v>
      </c>
      <c r="L39" s="12">
        <f t="shared" si="4"/>
        <v>0</v>
      </c>
      <c r="M39" s="13" t="s">
        <v>18</v>
      </c>
      <c r="N39" s="15">
        <v>11.56</v>
      </c>
      <c r="O39" s="11" t="s">
        <v>16</v>
      </c>
      <c r="P39" s="39">
        <f t="shared" si="2"/>
        <v>0</v>
      </c>
    </row>
    <row r="40" spans="1:16" s="16" customFormat="1" ht="27.95" customHeight="1">
      <c r="A40" s="17">
        <v>13940</v>
      </c>
      <c r="B40" s="9" t="s">
        <v>53</v>
      </c>
      <c r="C40" s="37">
        <v>22.75</v>
      </c>
      <c r="D40" s="10"/>
      <c r="E40" s="11" t="s">
        <v>14</v>
      </c>
      <c r="F40" s="11">
        <v>140</v>
      </c>
      <c r="G40" s="11" t="s">
        <v>16</v>
      </c>
      <c r="H40" s="12">
        <f t="shared" si="3"/>
        <v>0</v>
      </c>
      <c r="I40" s="13" t="s">
        <v>18</v>
      </c>
      <c r="J40" s="14"/>
      <c r="K40" s="11" t="s">
        <v>16</v>
      </c>
      <c r="L40" s="12">
        <f t="shared" si="4"/>
        <v>0</v>
      </c>
      <c r="M40" s="13" t="s">
        <v>18</v>
      </c>
      <c r="N40" s="15">
        <v>9.85</v>
      </c>
      <c r="O40" s="11" t="s">
        <v>16</v>
      </c>
      <c r="P40" s="39">
        <f t="shared" si="2"/>
        <v>0</v>
      </c>
    </row>
    <row r="41" spans="1:16" s="16" customFormat="1" ht="27.95" customHeight="1">
      <c r="A41" s="17">
        <v>14006</v>
      </c>
      <c r="B41" s="9" t="s">
        <v>54</v>
      </c>
      <c r="C41" s="37">
        <v>19.13</v>
      </c>
      <c r="D41" s="10"/>
      <c r="E41" s="11" t="s">
        <v>14</v>
      </c>
      <c r="F41" s="11">
        <v>144</v>
      </c>
      <c r="G41" s="11" t="s">
        <v>16</v>
      </c>
      <c r="H41" s="12">
        <f t="shared" si="3"/>
        <v>0</v>
      </c>
      <c r="I41" s="13" t="s">
        <v>18</v>
      </c>
      <c r="J41" s="14"/>
      <c r="K41" s="11" t="s">
        <v>16</v>
      </c>
      <c r="L41" s="12">
        <f t="shared" si="4"/>
        <v>0</v>
      </c>
      <c r="M41" s="13" t="s">
        <v>18</v>
      </c>
      <c r="N41" s="15">
        <v>10.49</v>
      </c>
      <c r="O41" s="11" t="s">
        <v>16</v>
      </c>
      <c r="P41" s="39">
        <f t="shared" si="2"/>
        <v>0</v>
      </c>
    </row>
    <row r="42" spans="1:16" s="16" customFormat="1" ht="27.95" customHeight="1">
      <c r="A42" s="17">
        <v>14007</v>
      </c>
      <c r="B42" s="9" t="s">
        <v>55</v>
      </c>
      <c r="C42" s="37">
        <v>17</v>
      </c>
      <c r="D42" s="10"/>
      <c r="E42" s="11" t="s">
        <v>14</v>
      </c>
      <c r="F42" s="11">
        <v>128</v>
      </c>
      <c r="G42" s="11" t="s">
        <v>16</v>
      </c>
      <c r="H42" s="12">
        <f t="shared" si="3"/>
        <v>0</v>
      </c>
      <c r="I42" s="13" t="s">
        <v>18</v>
      </c>
      <c r="J42" s="14"/>
      <c r="K42" s="11" t="s">
        <v>16</v>
      </c>
      <c r="L42" s="12">
        <f t="shared" si="4"/>
        <v>0</v>
      </c>
      <c r="M42" s="13" t="s">
        <v>18</v>
      </c>
      <c r="N42" s="15">
        <v>9.26</v>
      </c>
      <c r="O42" s="11" t="s">
        <v>16</v>
      </c>
      <c r="P42" s="39">
        <f t="shared" si="2"/>
        <v>0</v>
      </c>
    </row>
    <row r="43" spans="1:16" s="16" customFormat="1" ht="27.95" customHeight="1">
      <c r="A43" s="17"/>
      <c r="B43" s="9"/>
      <c r="C43" s="37"/>
      <c r="D43" s="10"/>
      <c r="E43" s="11"/>
      <c r="F43" s="11"/>
      <c r="G43" s="11"/>
      <c r="H43" s="12"/>
      <c r="I43" s="13"/>
      <c r="J43" s="14"/>
      <c r="K43" s="11"/>
      <c r="L43" s="12"/>
      <c r="M43" s="13"/>
      <c r="N43" s="15"/>
      <c r="O43" s="11"/>
      <c r="P43" s="39"/>
    </row>
    <row r="44" spans="1:16" s="16" customFormat="1" ht="27.95" customHeight="1">
      <c r="A44" s="17">
        <v>15191</v>
      </c>
      <c r="B44" s="9" t="s">
        <v>56</v>
      </c>
      <c r="C44" s="37">
        <v>18</v>
      </c>
      <c r="D44" s="10"/>
      <c r="E44" s="11" t="s">
        <v>14</v>
      </c>
      <c r="F44" s="11">
        <v>144</v>
      </c>
      <c r="G44" s="11" t="s">
        <v>16</v>
      </c>
      <c r="H44" s="12">
        <f t="shared" si="3"/>
        <v>0</v>
      </c>
      <c r="I44" s="13" t="s">
        <v>18</v>
      </c>
      <c r="J44" s="14"/>
      <c r="K44" s="11" t="s">
        <v>16</v>
      </c>
      <c r="L44" s="12">
        <f t="shared" si="4"/>
        <v>0</v>
      </c>
      <c r="M44" s="13" t="s">
        <v>18</v>
      </c>
      <c r="N44" s="15">
        <v>10.85</v>
      </c>
      <c r="O44" s="11" t="s">
        <v>16</v>
      </c>
      <c r="P44" s="39">
        <f t="shared" si="2"/>
        <v>0</v>
      </c>
    </row>
    <row r="45" spans="1:16" s="16" customFormat="1" ht="27.95" customHeight="1">
      <c r="A45" s="8">
        <v>16206</v>
      </c>
      <c r="B45" s="9" t="s">
        <v>57</v>
      </c>
      <c r="C45" s="37">
        <v>21</v>
      </c>
      <c r="D45" s="10"/>
      <c r="E45" s="11" t="s">
        <v>14</v>
      </c>
      <c r="F45" s="11">
        <v>240</v>
      </c>
      <c r="G45" s="11" t="s">
        <v>16</v>
      </c>
      <c r="H45" s="12">
        <f t="shared" si="3"/>
        <v>0</v>
      </c>
      <c r="I45" s="13" t="s">
        <v>18</v>
      </c>
      <c r="J45" s="14"/>
      <c r="K45" s="11" t="s">
        <v>16</v>
      </c>
      <c r="L45" s="12">
        <f t="shared" si="4"/>
        <v>0</v>
      </c>
      <c r="M45" s="13" t="s">
        <v>18</v>
      </c>
      <c r="N45" s="15">
        <v>9.18</v>
      </c>
      <c r="O45" s="11" t="s">
        <v>16</v>
      </c>
      <c r="P45" s="39">
        <f t="shared" si="2"/>
        <v>0</v>
      </c>
    </row>
    <row r="46" spans="1:16" s="16" customFormat="1" ht="27.95" customHeight="1">
      <c r="A46" s="40">
        <v>16280</v>
      </c>
      <c r="B46" s="18" t="s">
        <v>58</v>
      </c>
      <c r="C46" s="37">
        <v>33.75</v>
      </c>
      <c r="D46" s="10"/>
      <c r="E46" s="11" t="s">
        <v>14</v>
      </c>
      <c r="F46" s="11">
        <v>216</v>
      </c>
      <c r="G46" s="11" t="s">
        <v>16</v>
      </c>
      <c r="H46" s="12">
        <f t="shared" si="3"/>
        <v>0</v>
      </c>
      <c r="I46" s="13" t="s">
        <v>18</v>
      </c>
      <c r="J46" s="14"/>
      <c r="K46" s="11" t="s">
        <v>16</v>
      </c>
      <c r="L46" s="12">
        <f t="shared" si="4"/>
        <v>0</v>
      </c>
      <c r="M46" s="13" t="s">
        <v>18</v>
      </c>
      <c r="N46" s="15">
        <v>6.53</v>
      </c>
      <c r="O46" s="11" t="s">
        <v>16</v>
      </c>
      <c r="P46" s="39">
        <f t="shared" si="2"/>
        <v>0</v>
      </c>
    </row>
    <row r="47" spans="1:16" s="16" customFormat="1" ht="27.95" customHeight="1">
      <c r="A47" s="8">
        <v>16317</v>
      </c>
      <c r="B47" s="9" t="s">
        <v>59</v>
      </c>
      <c r="C47" s="37">
        <v>19.531300000000002</v>
      </c>
      <c r="D47" s="10"/>
      <c r="E47" s="11" t="s">
        <v>14</v>
      </c>
      <c r="F47" s="11">
        <v>250</v>
      </c>
      <c r="G47" s="11" t="s">
        <v>16</v>
      </c>
      <c r="H47" s="12">
        <f t="shared" si="3"/>
        <v>0</v>
      </c>
      <c r="I47" s="13" t="s">
        <v>18</v>
      </c>
      <c r="J47" s="14"/>
      <c r="K47" s="11" t="s">
        <v>16</v>
      </c>
      <c r="L47" s="12">
        <f t="shared" si="4"/>
        <v>0</v>
      </c>
      <c r="M47" s="13" t="s">
        <v>18</v>
      </c>
      <c r="N47" s="15">
        <v>8.5299999999999994</v>
      </c>
      <c r="O47" s="11" t="s">
        <v>16</v>
      </c>
      <c r="P47" s="39">
        <f t="shared" si="2"/>
        <v>0</v>
      </c>
    </row>
    <row r="48" spans="1:16" s="16" customFormat="1" ht="27.95" customHeight="1">
      <c r="A48" s="17">
        <v>16387</v>
      </c>
      <c r="B48" s="9" t="s">
        <v>60</v>
      </c>
      <c r="C48" s="37">
        <v>33</v>
      </c>
      <c r="D48" s="10"/>
      <c r="E48" s="11" t="s">
        <v>14</v>
      </c>
      <c r="F48" s="11">
        <v>96</v>
      </c>
      <c r="G48" s="11" t="s">
        <v>16</v>
      </c>
      <c r="H48" s="12">
        <f t="shared" si="3"/>
        <v>0</v>
      </c>
      <c r="I48" s="13" t="s">
        <v>18</v>
      </c>
      <c r="J48" s="14"/>
      <c r="K48" s="11" t="s">
        <v>16</v>
      </c>
      <c r="L48" s="12">
        <f t="shared" si="4"/>
        <v>0</v>
      </c>
      <c r="M48" s="13" t="s">
        <v>18</v>
      </c>
      <c r="N48" s="15">
        <v>16.68</v>
      </c>
      <c r="O48" s="11" t="s">
        <v>16</v>
      </c>
      <c r="P48" s="39">
        <f t="shared" si="2"/>
        <v>0</v>
      </c>
    </row>
    <row r="49" spans="1:16" s="16" customFormat="1" ht="27.95" customHeight="1">
      <c r="A49" s="8">
        <v>16900</v>
      </c>
      <c r="B49" s="9" t="s">
        <v>61</v>
      </c>
      <c r="C49" s="37">
        <v>33</v>
      </c>
      <c r="D49" s="10"/>
      <c r="E49" s="11" t="s">
        <v>14</v>
      </c>
      <c r="F49" s="11">
        <v>240</v>
      </c>
      <c r="G49" s="11" t="s">
        <v>16</v>
      </c>
      <c r="H49" s="12">
        <f t="shared" si="3"/>
        <v>0</v>
      </c>
      <c r="I49" s="13" t="s">
        <v>18</v>
      </c>
      <c r="J49" s="14"/>
      <c r="K49" s="11" t="s">
        <v>16</v>
      </c>
      <c r="L49" s="12">
        <f t="shared" si="4"/>
        <v>0</v>
      </c>
      <c r="M49" s="13" t="s">
        <v>18</v>
      </c>
      <c r="N49" s="15">
        <v>14.36</v>
      </c>
      <c r="O49" s="11" t="s">
        <v>16</v>
      </c>
      <c r="P49" s="39">
        <f t="shared" si="2"/>
        <v>0</v>
      </c>
    </row>
    <row r="50" spans="1:16" s="16" customFormat="1" ht="27.95" customHeight="1">
      <c r="A50" s="8">
        <v>17015</v>
      </c>
      <c r="B50" s="9" t="s">
        <v>62</v>
      </c>
      <c r="C50" s="37">
        <v>26.88</v>
      </c>
      <c r="D50" s="10"/>
      <c r="E50" s="11" t="s">
        <v>14</v>
      </c>
      <c r="F50" s="11">
        <v>160</v>
      </c>
      <c r="G50" s="11" t="s">
        <v>16</v>
      </c>
      <c r="H50" s="12">
        <f t="shared" si="3"/>
        <v>0</v>
      </c>
      <c r="I50" s="13" t="s">
        <v>18</v>
      </c>
      <c r="J50" s="14"/>
      <c r="K50" s="11" t="s">
        <v>16</v>
      </c>
      <c r="L50" s="12">
        <f t="shared" si="4"/>
        <v>0</v>
      </c>
      <c r="M50" s="13" t="s">
        <v>18</v>
      </c>
      <c r="N50" s="15">
        <v>12.47</v>
      </c>
      <c r="O50" s="11" t="s">
        <v>16</v>
      </c>
      <c r="P50" s="39">
        <f t="shared" si="2"/>
        <v>0</v>
      </c>
    </row>
    <row r="51" spans="1:16" s="16" customFormat="1" ht="27.95" customHeight="1">
      <c r="A51" s="8">
        <v>17040</v>
      </c>
      <c r="B51" s="9" t="s">
        <v>63</v>
      </c>
      <c r="C51" s="37">
        <v>33</v>
      </c>
      <c r="D51" s="10"/>
      <c r="E51" s="11" t="s">
        <v>14</v>
      </c>
      <c r="F51" s="11">
        <v>192</v>
      </c>
      <c r="G51" s="11" t="s">
        <v>16</v>
      </c>
      <c r="H51" s="12">
        <f t="shared" si="3"/>
        <v>0</v>
      </c>
      <c r="I51" s="13" t="s">
        <v>18</v>
      </c>
      <c r="J51" s="14"/>
      <c r="K51" s="11" t="s">
        <v>16</v>
      </c>
      <c r="L51" s="12">
        <f t="shared" si="4"/>
        <v>0</v>
      </c>
      <c r="M51" s="13" t="s">
        <v>18</v>
      </c>
      <c r="N51" s="15">
        <v>22.07</v>
      </c>
      <c r="O51" s="11" t="s">
        <v>16</v>
      </c>
      <c r="P51" s="39">
        <f t="shared" si="2"/>
        <v>0</v>
      </c>
    </row>
    <row r="52" spans="1:16" s="16" customFormat="1" ht="27.95" customHeight="1">
      <c r="A52" s="8">
        <v>17279</v>
      </c>
      <c r="B52" s="9" t="s">
        <v>64</v>
      </c>
      <c r="C52" s="37">
        <v>13.2</v>
      </c>
      <c r="D52" s="10"/>
      <c r="E52" s="11" t="s">
        <v>14</v>
      </c>
      <c r="F52" s="11">
        <v>192</v>
      </c>
      <c r="G52" s="11" t="s">
        <v>16</v>
      </c>
      <c r="H52" s="12">
        <f>ROUNDUP(+D52/F52,0)</f>
        <v>0</v>
      </c>
      <c r="I52" s="13" t="s">
        <v>18</v>
      </c>
      <c r="J52" s="14"/>
      <c r="K52" s="11" t="s">
        <v>16</v>
      </c>
      <c r="L52" s="12">
        <f t="shared" si="4"/>
        <v>0</v>
      </c>
      <c r="M52" s="13" t="s">
        <v>18</v>
      </c>
      <c r="N52" s="15">
        <v>6.22</v>
      </c>
      <c r="O52" s="11" t="s">
        <v>16</v>
      </c>
      <c r="P52" s="39">
        <f t="shared" ref="P52:P74" si="5">L52*N52</f>
        <v>0</v>
      </c>
    </row>
    <row r="53" spans="1:16" s="16" customFormat="1" ht="27.95" customHeight="1">
      <c r="A53" s="8">
        <v>17673</v>
      </c>
      <c r="B53" s="9" t="s">
        <v>65</v>
      </c>
      <c r="C53" s="37">
        <v>34.375</v>
      </c>
      <c r="D53" s="10"/>
      <c r="E53" s="11" t="s">
        <v>14</v>
      </c>
      <c r="F53" s="11">
        <v>192</v>
      </c>
      <c r="G53" s="11"/>
      <c r="H53" s="12">
        <f t="shared" ref="H53:H55" si="6">ROUNDUP(+D53/F53,0)</f>
        <v>0</v>
      </c>
      <c r="I53" s="13" t="s">
        <v>18</v>
      </c>
      <c r="J53" s="14"/>
      <c r="K53" s="11" t="s">
        <v>16</v>
      </c>
      <c r="L53" s="12">
        <f t="shared" si="4"/>
        <v>0</v>
      </c>
      <c r="M53" s="13" t="s">
        <v>18</v>
      </c>
      <c r="N53" s="15">
        <v>19.18</v>
      </c>
      <c r="O53" s="11" t="s">
        <v>16</v>
      </c>
      <c r="P53" s="39">
        <f t="shared" si="5"/>
        <v>0</v>
      </c>
    </row>
    <row r="54" spans="1:16" s="16" customFormat="1" ht="27.95" customHeight="1">
      <c r="A54" s="8">
        <v>18147</v>
      </c>
      <c r="B54" s="9" t="s">
        <v>66</v>
      </c>
      <c r="C54" s="37">
        <v>28.13</v>
      </c>
      <c r="D54" s="10"/>
      <c r="E54" s="11" t="s">
        <v>14</v>
      </c>
      <c r="F54" s="11">
        <v>120</v>
      </c>
      <c r="G54" s="11" t="s">
        <v>16</v>
      </c>
      <c r="H54" s="12">
        <f t="shared" si="6"/>
        <v>0</v>
      </c>
      <c r="I54" s="13" t="s">
        <v>18</v>
      </c>
      <c r="J54" s="14"/>
      <c r="K54" s="11" t="s">
        <v>16</v>
      </c>
      <c r="L54" s="12">
        <f t="shared" si="4"/>
        <v>0</v>
      </c>
      <c r="M54" s="13" t="s">
        <v>18</v>
      </c>
      <c r="N54" s="15">
        <v>15.07</v>
      </c>
      <c r="O54" s="11" t="s">
        <v>16</v>
      </c>
      <c r="P54" s="39">
        <f t="shared" si="5"/>
        <v>0</v>
      </c>
    </row>
    <row r="55" spans="1:16" s="16" customFormat="1" ht="27.95" customHeight="1">
      <c r="A55" s="8">
        <v>18148</v>
      </c>
      <c r="B55" s="9" t="s">
        <v>67</v>
      </c>
      <c r="C55" s="37">
        <v>28.13</v>
      </c>
      <c r="D55" s="10"/>
      <c r="E55" s="11" t="s">
        <v>14</v>
      </c>
      <c r="F55" s="11">
        <v>120</v>
      </c>
      <c r="G55" s="11" t="s">
        <v>16</v>
      </c>
      <c r="H55" s="12">
        <f t="shared" si="6"/>
        <v>0</v>
      </c>
      <c r="I55" s="13" t="s">
        <v>18</v>
      </c>
      <c r="J55" s="14"/>
      <c r="K55" s="11" t="s">
        <v>16</v>
      </c>
      <c r="L55" s="12">
        <f t="shared" si="4"/>
        <v>0</v>
      </c>
      <c r="M55" s="13" t="s">
        <v>18</v>
      </c>
      <c r="N55" s="15">
        <v>15.69</v>
      </c>
      <c r="O55" s="11" t="s">
        <v>16</v>
      </c>
      <c r="P55" s="39">
        <f t="shared" si="5"/>
        <v>0</v>
      </c>
    </row>
    <row r="56" spans="1:16" s="16" customFormat="1" ht="27.95" customHeight="1">
      <c r="A56" s="8">
        <v>18510</v>
      </c>
      <c r="B56" s="9" t="s">
        <v>68</v>
      </c>
      <c r="C56" s="37">
        <v>12.24</v>
      </c>
      <c r="D56" s="10"/>
      <c r="E56" s="11" t="s">
        <v>14</v>
      </c>
      <c r="F56" s="11">
        <v>64</v>
      </c>
      <c r="G56" s="11" t="s">
        <v>16</v>
      </c>
      <c r="H56" s="12">
        <f t="shared" ref="H56:H73" si="7">ROUNDUP(+D56/F56,0)</f>
        <v>0</v>
      </c>
      <c r="I56" s="13" t="s">
        <v>18</v>
      </c>
      <c r="J56" s="14"/>
      <c r="K56" s="11" t="s">
        <v>16</v>
      </c>
      <c r="L56" s="12">
        <f t="shared" si="4"/>
        <v>0</v>
      </c>
      <c r="M56" s="13" t="s">
        <v>18</v>
      </c>
      <c r="N56" s="15">
        <v>3.85</v>
      </c>
      <c r="O56" s="11" t="s">
        <v>16</v>
      </c>
      <c r="P56" s="39">
        <f t="shared" ref="P56:P57" si="8">L56*N56</f>
        <v>0</v>
      </c>
    </row>
    <row r="57" spans="1:16" s="16" customFormat="1" ht="27.95" customHeight="1">
      <c r="A57" s="8">
        <v>18848</v>
      </c>
      <c r="B57" s="9" t="s">
        <v>69</v>
      </c>
      <c r="C57" s="37">
        <v>12.5</v>
      </c>
      <c r="D57" s="10"/>
      <c r="E57" s="11" t="s">
        <v>14</v>
      </c>
      <c r="F57" s="11">
        <v>100</v>
      </c>
      <c r="G57" s="11" t="s">
        <v>16</v>
      </c>
      <c r="H57" s="12">
        <f t="shared" si="7"/>
        <v>0</v>
      </c>
      <c r="I57" s="13" t="s">
        <v>18</v>
      </c>
      <c r="J57" s="14"/>
      <c r="K57" s="11" t="s">
        <v>16</v>
      </c>
      <c r="L57" s="12">
        <f t="shared" si="4"/>
        <v>0</v>
      </c>
      <c r="M57" s="13" t="s">
        <v>18</v>
      </c>
      <c r="N57" s="15">
        <v>5.63</v>
      </c>
      <c r="O57" s="11" t="s">
        <v>16</v>
      </c>
      <c r="P57" s="39">
        <f t="shared" si="8"/>
        <v>0</v>
      </c>
    </row>
    <row r="58" spans="1:16" s="16" customFormat="1" ht="27.95" customHeight="1">
      <c r="A58" s="8">
        <v>19402</v>
      </c>
      <c r="B58" s="9" t="s">
        <v>70</v>
      </c>
      <c r="C58" s="37">
        <v>12.21</v>
      </c>
      <c r="D58" s="10"/>
      <c r="E58" s="11" t="s">
        <v>14</v>
      </c>
      <c r="F58" s="11">
        <v>126</v>
      </c>
      <c r="G58" s="11" t="s">
        <v>16</v>
      </c>
      <c r="H58" s="12">
        <f t="shared" si="7"/>
        <v>0</v>
      </c>
      <c r="I58" s="13" t="s">
        <v>18</v>
      </c>
      <c r="J58" s="14"/>
      <c r="K58" s="11" t="s">
        <v>16</v>
      </c>
      <c r="L58" s="12">
        <f t="shared" si="4"/>
        <v>0</v>
      </c>
      <c r="M58" s="13" t="s">
        <v>18</v>
      </c>
      <c r="N58" s="15">
        <v>4.9000000000000004</v>
      </c>
      <c r="O58" s="11" t="s">
        <v>16</v>
      </c>
      <c r="P58" s="39">
        <f t="shared" ref="P58" si="9">L58*N58</f>
        <v>0</v>
      </c>
    </row>
    <row r="59" spans="1:16" s="16" customFormat="1" ht="27.95" customHeight="1">
      <c r="A59" s="8">
        <v>19465</v>
      </c>
      <c r="B59" s="9" t="s">
        <v>71</v>
      </c>
      <c r="C59" s="37">
        <v>14.063000000000001</v>
      </c>
      <c r="D59" s="10"/>
      <c r="E59" s="11" t="s">
        <v>14</v>
      </c>
      <c r="F59" s="11">
        <v>120</v>
      </c>
      <c r="G59" s="11" t="s">
        <v>16</v>
      </c>
      <c r="H59" s="12">
        <f t="shared" si="7"/>
        <v>0</v>
      </c>
      <c r="I59" s="13" t="s">
        <v>18</v>
      </c>
      <c r="J59" s="14"/>
      <c r="K59" s="11" t="s">
        <v>16</v>
      </c>
      <c r="L59" s="12">
        <f t="shared" si="4"/>
        <v>0</v>
      </c>
      <c r="M59" s="13" t="s">
        <v>18</v>
      </c>
      <c r="N59" s="15">
        <v>8.34</v>
      </c>
      <c r="O59" s="11" t="s">
        <v>16</v>
      </c>
      <c r="P59" s="39">
        <f t="shared" si="5"/>
        <v>0</v>
      </c>
    </row>
    <row r="60" spans="1:16" s="16" customFormat="1" ht="27.95" customHeight="1">
      <c r="A60" s="8">
        <v>20215</v>
      </c>
      <c r="B60" s="9" t="s">
        <v>72</v>
      </c>
      <c r="C60" s="37">
        <v>36</v>
      </c>
      <c r="D60" s="10"/>
      <c r="E60" s="11" t="s">
        <v>14</v>
      </c>
      <c r="F60" s="11">
        <v>576</v>
      </c>
      <c r="G60" s="11" t="s">
        <v>16</v>
      </c>
      <c r="H60" s="12">
        <f t="shared" si="7"/>
        <v>0</v>
      </c>
      <c r="I60" s="13" t="s">
        <v>18</v>
      </c>
      <c r="J60" s="14"/>
      <c r="K60" s="11" t="s">
        <v>16</v>
      </c>
      <c r="L60" s="12">
        <f t="shared" si="4"/>
        <v>0</v>
      </c>
      <c r="M60" s="13" t="s">
        <v>18</v>
      </c>
      <c r="N60" s="15">
        <v>19.62</v>
      </c>
      <c r="O60" s="11" t="s">
        <v>16</v>
      </c>
      <c r="P60" s="39">
        <f t="shared" ref="P60" si="10">L60*N60</f>
        <v>0</v>
      </c>
    </row>
    <row r="61" spans="1:16" s="16" customFormat="1" ht="27.95" customHeight="1">
      <c r="A61" s="8">
        <v>29104</v>
      </c>
      <c r="B61" s="9" t="s">
        <v>73</v>
      </c>
      <c r="C61" s="37">
        <v>22.5</v>
      </c>
      <c r="D61" s="10"/>
      <c r="E61" s="11" t="s">
        <v>14</v>
      </c>
      <c r="F61" s="11">
        <v>240</v>
      </c>
      <c r="G61" s="11" t="s">
        <v>16</v>
      </c>
      <c r="H61" s="12">
        <f t="shared" si="7"/>
        <v>0</v>
      </c>
      <c r="I61" s="13" t="s">
        <v>18</v>
      </c>
      <c r="J61" s="14"/>
      <c r="K61" s="11" t="s">
        <v>16</v>
      </c>
      <c r="L61" s="12">
        <f t="shared" si="4"/>
        <v>0</v>
      </c>
      <c r="M61" s="13" t="s">
        <v>18</v>
      </c>
      <c r="N61" s="15">
        <v>10.76</v>
      </c>
      <c r="O61" s="11" t="s">
        <v>16</v>
      </c>
      <c r="P61" s="39">
        <f t="shared" si="5"/>
        <v>0</v>
      </c>
    </row>
    <row r="62" spans="1:16" s="16" customFormat="1" ht="27.95" customHeight="1">
      <c r="A62" s="8">
        <v>21410</v>
      </c>
      <c r="B62" s="9" t="s">
        <v>74</v>
      </c>
      <c r="C62" s="37">
        <v>16.88</v>
      </c>
      <c r="D62" s="10"/>
      <c r="E62" s="11" t="s">
        <v>14</v>
      </c>
      <c r="F62" s="11">
        <v>108</v>
      </c>
      <c r="G62" s="11" t="s">
        <v>16</v>
      </c>
      <c r="H62" s="12">
        <f t="shared" si="7"/>
        <v>0</v>
      </c>
      <c r="I62" s="13" t="s">
        <v>18</v>
      </c>
      <c r="J62" s="14"/>
      <c r="K62" s="11" t="s">
        <v>16</v>
      </c>
      <c r="L62" s="12">
        <f t="shared" si="4"/>
        <v>0</v>
      </c>
      <c r="M62" s="13" t="s">
        <v>18</v>
      </c>
      <c r="N62" s="15">
        <v>6.91</v>
      </c>
      <c r="O62" s="11" t="s">
        <v>16</v>
      </c>
      <c r="P62" s="39">
        <f t="shared" si="5"/>
        <v>0</v>
      </c>
    </row>
    <row r="63" spans="1:16" s="16" customFormat="1" ht="27.95" customHeight="1">
      <c r="A63" s="8">
        <v>21411</v>
      </c>
      <c r="B63" s="9" t="s">
        <v>75</v>
      </c>
      <c r="C63" s="37">
        <v>16.88</v>
      </c>
      <c r="D63" s="10"/>
      <c r="E63" s="11" t="s">
        <v>14</v>
      </c>
      <c r="F63" s="11">
        <v>108</v>
      </c>
      <c r="G63" s="11" t="s">
        <v>16</v>
      </c>
      <c r="H63" s="12">
        <f t="shared" si="7"/>
        <v>0</v>
      </c>
      <c r="I63" s="13" t="s">
        <v>18</v>
      </c>
      <c r="J63" s="14"/>
      <c r="K63" s="11" t="s">
        <v>16</v>
      </c>
      <c r="L63" s="12">
        <f t="shared" si="4"/>
        <v>0</v>
      </c>
      <c r="M63" s="13" t="s">
        <v>18</v>
      </c>
      <c r="N63" s="15">
        <v>6.71</v>
      </c>
      <c r="O63" s="11" t="s">
        <v>16</v>
      </c>
      <c r="P63" s="39">
        <f t="shared" si="5"/>
        <v>0</v>
      </c>
    </row>
    <row r="64" spans="1:16" s="16" customFormat="1" ht="27.95" customHeight="1">
      <c r="A64" s="8">
        <v>21973</v>
      </c>
      <c r="B64" s="9" t="s">
        <v>76</v>
      </c>
      <c r="C64" s="37">
        <v>24.375</v>
      </c>
      <c r="D64" s="10"/>
      <c r="E64" s="11" t="s">
        <v>14</v>
      </c>
      <c r="F64" s="11">
        <v>120</v>
      </c>
      <c r="G64" s="11" t="s">
        <v>16</v>
      </c>
      <c r="H64" s="12">
        <f t="shared" si="7"/>
        <v>0</v>
      </c>
      <c r="I64" s="13" t="s">
        <v>18</v>
      </c>
      <c r="J64" s="14"/>
      <c r="K64" s="11" t="s">
        <v>16</v>
      </c>
      <c r="L64" s="12">
        <f t="shared" si="4"/>
        <v>0</v>
      </c>
      <c r="M64" s="13" t="s">
        <v>18</v>
      </c>
      <c r="N64" s="15">
        <v>11.63</v>
      </c>
      <c r="O64" s="11" t="s">
        <v>16</v>
      </c>
      <c r="P64" s="39">
        <f t="shared" si="5"/>
        <v>0</v>
      </c>
    </row>
    <row r="65" spans="1:16" s="16" customFormat="1" ht="27.95" customHeight="1">
      <c r="A65" s="8">
        <v>22042</v>
      </c>
      <c r="B65" s="9" t="s">
        <v>77</v>
      </c>
      <c r="C65" s="37">
        <v>34.375</v>
      </c>
      <c r="D65" s="10"/>
      <c r="E65" s="11" t="s">
        <v>14</v>
      </c>
      <c r="F65" s="11">
        <v>160</v>
      </c>
      <c r="G65" s="11" t="s">
        <v>16</v>
      </c>
      <c r="H65" s="12">
        <f t="shared" si="7"/>
        <v>0</v>
      </c>
      <c r="I65" s="13" t="s">
        <v>18</v>
      </c>
      <c r="J65" s="14"/>
      <c r="K65" s="11" t="s">
        <v>16</v>
      </c>
      <c r="L65" s="12">
        <f t="shared" si="4"/>
        <v>0</v>
      </c>
      <c r="M65" s="13" t="s">
        <v>18</v>
      </c>
      <c r="N65" s="15">
        <v>15.49</v>
      </c>
      <c r="O65" s="11" t="s">
        <v>16</v>
      </c>
      <c r="P65" s="39">
        <f t="shared" si="5"/>
        <v>0</v>
      </c>
    </row>
    <row r="66" spans="1:16" s="16" customFormat="1" ht="27.95" customHeight="1">
      <c r="A66" s="8">
        <v>22260</v>
      </c>
      <c r="B66" s="9" t="s">
        <v>78</v>
      </c>
      <c r="C66" s="37">
        <v>32.5</v>
      </c>
      <c r="D66" s="10"/>
      <c r="E66" s="11" t="s">
        <v>14</v>
      </c>
      <c r="F66" s="11">
        <v>200</v>
      </c>
      <c r="G66" s="11" t="s">
        <v>16</v>
      </c>
      <c r="H66" s="12">
        <f t="shared" si="7"/>
        <v>0</v>
      </c>
      <c r="I66" s="13" t="s">
        <v>18</v>
      </c>
      <c r="J66" s="14"/>
      <c r="K66" s="11" t="s">
        <v>16</v>
      </c>
      <c r="L66" s="12">
        <f t="shared" si="4"/>
        <v>0</v>
      </c>
      <c r="M66" s="13" t="s">
        <v>18</v>
      </c>
      <c r="N66" s="15">
        <v>14.31</v>
      </c>
      <c r="O66" s="11" t="s">
        <v>16</v>
      </c>
      <c r="P66" s="39">
        <f t="shared" si="5"/>
        <v>0</v>
      </c>
    </row>
    <row r="67" spans="1:16" s="16" customFormat="1" ht="27.95" customHeight="1">
      <c r="A67" s="8">
        <v>23365</v>
      </c>
      <c r="B67" s="9" t="s">
        <v>79</v>
      </c>
      <c r="C67" s="37">
        <v>12.75</v>
      </c>
      <c r="D67" s="10"/>
      <c r="E67" s="11" t="s">
        <v>14</v>
      </c>
      <c r="F67" s="11">
        <v>120</v>
      </c>
      <c r="G67" s="11" t="s">
        <v>16</v>
      </c>
      <c r="H67" s="12">
        <f t="shared" si="7"/>
        <v>0</v>
      </c>
      <c r="I67" s="13" t="s">
        <v>18</v>
      </c>
      <c r="J67" s="14"/>
      <c r="K67" s="11" t="s">
        <v>16</v>
      </c>
      <c r="L67" s="12">
        <f t="shared" si="4"/>
        <v>0</v>
      </c>
      <c r="M67" s="13" t="s">
        <v>18</v>
      </c>
      <c r="N67" s="15">
        <v>5.53</v>
      </c>
      <c r="O67" s="11" t="s">
        <v>16</v>
      </c>
      <c r="P67" s="39">
        <f>L67*N67</f>
        <v>0</v>
      </c>
    </row>
    <row r="68" spans="1:16" s="16" customFormat="1" ht="27.95" customHeight="1">
      <c r="A68" s="8">
        <v>23564</v>
      </c>
      <c r="B68" s="9" t="s">
        <v>80</v>
      </c>
      <c r="C68" s="37">
        <v>17.87</v>
      </c>
      <c r="D68" s="10"/>
      <c r="E68" s="11" t="s">
        <v>14</v>
      </c>
      <c r="F68" s="11">
        <v>73</v>
      </c>
      <c r="G68" s="11" t="s">
        <v>16</v>
      </c>
      <c r="H68" s="12">
        <f t="shared" si="7"/>
        <v>0</v>
      </c>
      <c r="I68" s="13" t="s">
        <v>18</v>
      </c>
      <c r="J68" s="14"/>
      <c r="K68" s="11" t="s">
        <v>16</v>
      </c>
      <c r="L68" s="12">
        <f t="shared" si="4"/>
        <v>0</v>
      </c>
      <c r="M68" s="13" t="s">
        <v>18</v>
      </c>
      <c r="N68" s="15">
        <v>5.66</v>
      </c>
      <c r="O68" s="11" t="s">
        <v>16</v>
      </c>
      <c r="P68" s="39">
        <f t="shared" si="5"/>
        <v>0</v>
      </c>
    </row>
    <row r="69" spans="1:16" s="16" customFormat="1" ht="27.95" customHeight="1">
      <c r="A69" s="8">
        <v>24409</v>
      </c>
      <c r="B69" s="9" t="s">
        <v>81</v>
      </c>
      <c r="C69" s="37">
        <v>10.86</v>
      </c>
      <c r="D69" s="10"/>
      <c r="E69" s="11" t="s">
        <v>14</v>
      </c>
      <c r="F69" s="11">
        <v>110</v>
      </c>
      <c r="G69" s="11" t="s">
        <v>16</v>
      </c>
      <c r="H69" s="12">
        <f t="shared" si="7"/>
        <v>0</v>
      </c>
      <c r="I69" s="13" t="s">
        <v>18</v>
      </c>
      <c r="J69" s="14"/>
      <c r="K69" s="11" t="s">
        <v>16</v>
      </c>
      <c r="L69" s="12">
        <f t="shared" si="4"/>
        <v>0</v>
      </c>
      <c r="M69" s="13" t="s">
        <v>18</v>
      </c>
      <c r="N69" s="15">
        <v>2.34</v>
      </c>
      <c r="O69" s="11" t="s">
        <v>16</v>
      </c>
      <c r="P69" s="39">
        <f t="shared" si="5"/>
        <v>0</v>
      </c>
    </row>
    <row r="70" spans="1:16" s="16" customFormat="1" ht="27.95" customHeight="1">
      <c r="A70" s="8">
        <v>25220</v>
      </c>
      <c r="B70" s="9" t="s">
        <v>82</v>
      </c>
      <c r="C70" s="37">
        <v>9.7200000000000006</v>
      </c>
      <c r="D70" s="10"/>
      <c r="E70" s="11" t="s">
        <v>14</v>
      </c>
      <c r="F70" s="11">
        <v>64</v>
      </c>
      <c r="G70" s="11" t="s">
        <v>16</v>
      </c>
      <c r="H70" s="12">
        <f t="shared" si="7"/>
        <v>0</v>
      </c>
      <c r="I70" s="13" t="s">
        <v>18</v>
      </c>
      <c r="J70" s="14"/>
      <c r="K70" s="11" t="s">
        <v>16</v>
      </c>
      <c r="L70" s="12">
        <f t="shared" si="4"/>
        <v>0</v>
      </c>
      <c r="M70" s="13" t="s">
        <v>18</v>
      </c>
      <c r="N70" s="15">
        <v>2.7</v>
      </c>
      <c r="O70" s="11" t="s">
        <v>16</v>
      </c>
      <c r="P70" s="39">
        <f t="shared" si="5"/>
        <v>0</v>
      </c>
    </row>
    <row r="71" spans="1:16" s="16" customFormat="1" ht="27.95" customHeight="1">
      <c r="A71" s="8">
        <v>25221</v>
      </c>
      <c r="B71" s="9" t="s">
        <v>83</v>
      </c>
      <c r="C71" s="37">
        <v>12.86</v>
      </c>
      <c r="D71" s="10"/>
      <c r="E71" s="11" t="s">
        <v>14</v>
      </c>
      <c r="F71" s="11">
        <v>84</v>
      </c>
      <c r="G71" s="11" t="s">
        <v>16</v>
      </c>
      <c r="H71" s="12">
        <f t="shared" si="7"/>
        <v>0</v>
      </c>
      <c r="I71" s="13" t="s">
        <v>18</v>
      </c>
      <c r="J71" s="14"/>
      <c r="K71" s="11" t="s">
        <v>16</v>
      </c>
      <c r="L71" s="12">
        <f t="shared" si="4"/>
        <v>0</v>
      </c>
      <c r="M71" s="13" t="s">
        <v>18</v>
      </c>
      <c r="N71" s="15">
        <v>3.52</v>
      </c>
      <c r="O71" s="11" t="s">
        <v>16</v>
      </c>
      <c r="P71" s="39">
        <f t="shared" si="5"/>
        <v>0</v>
      </c>
    </row>
    <row r="72" spans="1:16" s="16" customFormat="1" ht="27.95" customHeight="1">
      <c r="A72" s="8">
        <v>25340</v>
      </c>
      <c r="B72" s="9" t="s">
        <v>84</v>
      </c>
      <c r="C72" s="37">
        <v>19.8</v>
      </c>
      <c r="D72" s="10"/>
      <c r="E72" s="11" t="s">
        <v>14</v>
      </c>
      <c r="F72" s="11">
        <v>144</v>
      </c>
      <c r="G72" s="11" t="s">
        <v>16</v>
      </c>
      <c r="H72" s="12">
        <f t="shared" si="7"/>
        <v>0</v>
      </c>
      <c r="I72" s="13" t="s">
        <v>18</v>
      </c>
      <c r="J72" s="14"/>
      <c r="K72" s="11" t="s">
        <v>16</v>
      </c>
      <c r="L72" s="12">
        <f t="shared" si="4"/>
        <v>0</v>
      </c>
      <c r="M72" s="13" t="s">
        <v>18</v>
      </c>
      <c r="N72" s="15">
        <v>11.26</v>
      </c>
      <c r="O72" s="11" t="s">
        <v>16</v>
      </c>
      <c r="P72" s="39">
        <f t="shared" si="5"/>
        <v>0</v>
      </c>
    </row>
    <row r="73" spans="1:16" s="16" customFormat="1" ht="27.95" customHeight="1">
      <c r="A73" s="8">
        <v>29120</v>
      </c>
      <c r="B73" s="9" t="s">
        <v>85</v>
      </c>
      <c r="C73" s="37">
        <v>25.31</v>
      </c>
      <c r="D73" s="10"/>
      <c r="E73" s="11" t="s">
        <v>14</v>
      </c>
      <c r="F73" s="11">
        <v>180</v>
      </c>
      <c r="G73" s="11" t="s">
        <v>16</v>
      </c>
      <c r="H73" s="12">
        <f t="shared" si="7"/>
        <v>0</v>
      </c>
      <c r="I73" s="13" t="s">
        <v>18</v>
      </c>
      <c r="J73" s="14"/>
      <c r="K73" s="11" t="s">
        <v>16</v>
      </c>
      <c r="L73" s="12">
        <f t="shared" si="4"/>
        <v>0</v>
      </c>
      <c r="M73" s="13" t="s">
        <v>18</v>
      </c>
      <c r="N73" s="15">
        <v>12.09</v>
      </c>
      <c r="O73" s="11" t="s">
        <v>16</v>
      </c>
      <c r="P73" s="39">
        <f t="shared" si="5"/>
        <v>0</v>
      </c>
    </row>
    <row r="74" spans="1:16" s="16" customFormat="1" ht="27.95" customHeight="1" thickBot="1">
      <c r="A74" s="48">
        <v>35086</v>
      </c>
      <c r="B74" s="41" t="s">
        <v>86</v>
      </c>
      <c r="C74" s="37">
        <v>32.5</v>
      </c>
      <c r="D74" s="42"/>
      <c r="E74" s="43" t="s">
        <v>14</v>
      </c>
      <c r="F74" s="11">
        <v>160</v>
      </c>
      <c r="G74" s="43" t="s">
        <v>16</v>
      </c>
      <c r="H74" s="44">
        <f t="shared" si="3"/>
        <v>0</v>
      </c>
      <c r="I74" s="45" t="s">
        <v>18</v>
      </c>
      <c r="J74" s="46"/>
      <c r="K74" s="43" t="s">
        <v>16</v>
      </c>
      <c r="L74" s="44">
        <f t="shared" si="4"/>
        <v>0</v>
      </c>
      <c r="M74" s="45" t="s">
        <v>18</v>
      </c>
      <c r="N74" s="15">
        <v>19.649999999999999</v>
      </c>
      <c r="O74" s="43" t="s">
        <v>16</v>
      </c>
      <c r="P74" s="47">
        <f t="shared" si="5"/>
        <v>0</v>
      </c>
    </row>
    <row r="75" spans="1:16" s="16" customFormat="1" ht="27.95" customHeight="1" thickBo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2"/>
      <c r="P75" s="2"/>
    </row>
    <row r="76" spans="1:16" s="16" customFormat="1" ht="27.95" customHeight="1" thickBot="1">
      <c r="A76" s="19"/>
      <c r="B76" s="19"/>
      <c r="C76" s="2"/>
      <c r="D76" s="2"/>
      <c r="E76" s="2"/>
      <c r="F76" s="2"/>
      <c r="G76" s="2"/>
      <c r="H76" s="2"/>
      <c r="I76" s="2"/>
      <c r="J76" s="79" t="s">
        <v>87</v>
      </c>
      <c r="K76" s="80"/>
      <c r="L76" s="80"/>
      <c r="M76" s="80"/>
      <c r="N76" s="80"/>
      <c r="O76" s="81"/>
      <c r="P76" s="20">
        <f>SUM(P9:P74)</f>
        <v>0</v>
      </c>
    </row>
    <row r="77" spans="1:16" s="16" customFormat="1" ht="27.95" customHeight="1" thickBot="1">
      <c r="A77" s="19"/>
      <c r="B77" s="19"/>
      <c r="C77" s="2"/>
      <c r="D77" s="2"/>
      <c r="E77" s="2"/>
      <c r="F77" s="2"/>
      <c r="G77" s="2"/>
      <c r="H77" s="2"/>
      <c r="I77" s="2"/>
      <c r="J77" s="79" t="s">
        <v>88</v>
      </c>
      <c r="K77" s="80"/>
      <c r="L77" s="80"/>
      <c r="M77" s="80"/>
      <c r="N77" s="80"/>
      <c r="O77" s="81"/>
      <c r="P77" s="21">
        <v>0</v>
      </c>
    </row>
    <row r="78" spans="1:16" s="16" customFormat="1" ht="27.95" customHeight="1" thickBot="1">
      <c r="A78" s="19"/>
      <c r="B78" s="19"/>
      <c r="C78" s="2"/>
      <c r="D78" s="2"/>
      <c r="E78" s="2"/>
      <c r="F78" s="2"/>
      <c r="G78" s="2"/>
      <c r="H78" s="2"/>
      <c r="I78" s="2"/>
      <c r="J78" s="82" t="s">
        <v>89</v>
      </c>
      <c r="K78" s="83"/>
      <c r="L78" s="83"/>
      <c r="M78" s="83"/>
      <c r="N78" s="83"/>
      <c r="O78" s="84"/>
      <c r="P78" s="22">
        <f>P76-P77</f>
        <v>0</v>
      </c>
    </row>
    <row r="79" spans="1:16" ht="18.75">
      <c r="A79" s="19"/>
      <c r="B79" s="19"/>
      <c r="J79" s="23"/>
    </row>
    <row r="80" spans="1:16" ht="18.75">
      <c r="A80" s="19"/>
      <c r="B80" s="19"/>
    </row>
    <row r="81" spans="1:16" ht="19.5" thickBot="1">
      <c r="A81" s="24"/>
      <c r="B81" s="19"/>
      <c r="D81" s="76" t="s">
        <v>90</v>
      </c>
      <c r="E81" s="76"/>
      <c r="F81" s="76"/>
      <c r="G81" s="76"/>
      <c r="H81" s="78"/>
      <c r="I81" s="78"/>
      <c r="J81" s="78"/>
      <c r="K81" s="78"/>
      <c r="L81" s="78"/>
      <c r="M81" s="78"/>
      <c r="N81" s="78"/>
      <c r="O81" s="78"/>
      <c r="P81" s="78"/>
    </row>
    <row r="82" spans="1:16" ht="19.5" thickBot="1">
      <c r="A82" s="25"/>
      <c r="B82" s="19"/>
      <c r="D82" s="76" t="s">
        <v>91</v>
      </c>
      <c r="E82" s="76"/>
      <c r="F82" s="76"/>
      <c r="G82" s="76"/>
      <c r="H82" s="77"/>
      <c r="I82" s="77"/>
      <c r="J82" s="77"/>
      <c r="K82" s="77"/>
      <c r="L82" s="77"/>
      <c r="M82" s="77"/>
      <c r="N82" s="77"/>
      <c r="O82" s="77"/>
      <c r="P82" s="77"/>
    </row>
    <row r="83" spans="1:16" ht="19.5" thickBot="1">
      <c r="A83" s="26"/>
      <c r="B83" s="19"/>
      <c r="D83" s="76" t="s">
        <v>92</v>
      </c>
      <c r="E83" s="76"/>
      <c r="F83" s="76"/>
      <c r="G83" s="76"/>
      <c r="H83" s="77"/>
      <c r="I83" s="77"/>
      <c r="J83" s="77"/>
      <c r="K83" s="77"/>
      <c r="L83" s="77"/>
      <c r="M83" s="77"/>
      <c r="N83" s="77"/>
      <c r="O83" s="77"/>
      <c r="P83" s="77"/>
    </row>
    <row r="84" spans="1:16" ht="19.5" thickBot="1">
      <c r="A84" s="19"/>
      <c r="B84" s="19"/>
      <c r="D84" s="76" t="s">
        <v>93</v>
      </c>
      <c r="E84" s="76"/>
      <c r="F84" s="76"/>
      <c r="G84" s="76"/>
      <c r="H84" s="77"/>
      <c r="I84" s="77"/>
      <c r="J84" s="77"/>
      <c r="K84" s="77"/>
      <c r="L84" s="77"/>
      <c r="M84" s="77"/>
      <c r="N84" s="77"/>
      <c r="O84" s="77"/>
      <c r="P84" s="77"/>
    </row>
    <row r="85" spans="1:16" ht="19.5" thickBot="1">
      <c r="A85" s="19"/>
      <c r="B85" s="19"/>
      <c r="D85" s="76" t="s">
        <v>94</v>
      </c>
      <c r="E85" s="76"/>
      <c r="F85" s="76"/>
      <c r="G85" s="76"/>
      <c r="H85" s="77"/>
      <c r="I85" s="77"/>
      <c r="J85" s="77"/>
      <c r="K85" s="77"/>
      <c r="L85" s="77"/>
      <c r="M85" s="77"/>
      <c r="N85" s="77"/>
      <c r="O85" s="77"/>
      <c r="P85" s="77"/>
    </row>
    <row r="86" spans="1:16" ht="19.5" thickBot="1">
      <c r="A86" s="19"/>
      <c r="B86" s="19"/>
      <c r="D86" s="76" t="s">
        <v>95</v>
      </c>
      <c r="E86" s="76"/>
      <c r="F86" s="76"/>
      <c r="G86" s="76"/>
      <c r="H86" s="77"/>
      <c r="I86" s="77"/>
      <c r="J86" s="77"/>
      <c r="K86" s="77"/>
      <c r="L86" s="27" t="s">
        <v>96</v>
      </c>
      <c r="M86" s="28"/>
      <c r="N86" s="28"/>
      <c r="O86" s="28"/>
      <c r="P86" s="28"/>
    </row>
    <row r="87" spans="1:16" ht="19.5" thickBot="1">
      <c r="D87" s="76" t="s">
        <v>97</v>
      </c>
      <c r="E87" s="76"/>
      <c r="F87" s="76"/>
      <c r="G87" s="76"/>
      <c r="H87" s="29"/>
      <c r="I87" s="29"/>
      <c r="J87" s="29"/>
      <c r="K87" s="29"/>
      <c r="L87" s="29"/>
      <c r="M87" s="29"/>
      <c r="N87" s="29"/>
      <c r="O87" s="29"/>
      <c r="P87" s="28"/>
    </row>
    <row r="89" spans="1:16" ht="18.75">
      <c r="A89" s="25"/>
    </row>
    <row r="90" spans="1:16" ht="15">
      <c r="A90" s="30"/>
    </row>
    <row r="91" spans="1:16" ht="18.75">
      <c r="A91" s="25"/>
    </row>
    <row r="92" spans="1:16" ht="18.75">
      <c r="A92" s="25"/>
    </row>
    <row r="97" spans="1:1">
      <c r="A97" s="31"/>
    </row>
    <row r="98" spans="1:1">
      <c r="A98" s="31"/>
    </row>
  </sheetData>
  <sortState xmlns:xlrd2="http://schemas.microsoft.com/office/spreadsheetml/2017/richdata2" ref="A9:P73">
    <sortCondition ref="A9:A73"/>
  </sortState>
  <mergeCells count="19">
    <mergeCell ref="J76:O76"/>
    <mergeCell ref="J77:O77"/>
    <mergeCell ref="J78:O78"/>
    <mergeCell ref="D82:G82"/>
    <mergeCell ref="C3:P3"/>
    <mergeCell ref="C4:P4"/>
    <mergeCell ref="C5:P5"/>
    <mergeCell ref="D87:G87"/>
    <mergeCell ref="H85:P85"/>
    <mergeCell ref="H81:P81"/>
    <mergeCell ref="H82:P82"/>
    <mergeCell ref="D84:G84"/>
    <mergeCell ref="D85:G85"/>
    <mergeCell ref="H86:K86"/>
    <mergeCell ref="D86:G86"/>
    <mergeCell ref="H83:P83"/>
    <mergeCell ref="H84:P84"/>
    <mergeCell ref="D83:G83"/>
    <mergeCell ref="D81:G81"/>
  </mergeCells>
  <phoneticPr fontId="2" type="noConversion"/>
  <printOptions horizontalCentered="1"/>
  <pageMargins left="0.2" right="0.2" top="0.25" bottom="0.25" header="0.5" footer="0.5"/>
  <pageSetup scale="72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A62AF-D36B-4B11-A537-9587F719027D}">
  <dimension ref="A1:T40"/>
  <sheetViews>
    <sheetView workbookViewId="0">
      <selection activeCell="B18" sqref="B18"/>
    </sheetView>
  </sheetViews>
  <sheetFormatPr defaultRowHeight="12.75"/>
  <cols>
    <col min="1" max="1" width="7.28515625" style="67" bestFit="1" customWidth="1"/>
    <col min="2" max="2" width="49.7109375" bestFit="1" customWidth="1"/>
    <col min="3" max="3" width="9.42578125" bestFit="1" customWidth="1"/>
    <col min="4" max="4" width="8.7109375" bestFit="1" customWidth="1"/>
    <col min="5" max="5" width="12" bestFit="1" customWidth="1"/>
    <col min="6" max="6" width="1.7109375" bestFit="1" customWidth="1"/>
    <col min="7" max="7" width="8.7109375" bestFit="1" customWidth="1"/>
    <col min="8" max="8" width="2.42578125" bestFit="1" customWidth="1"/>
    <col min="9" max="9" width="9.7109375" bestFit="1" customWidth="1"/>
    <col min="10" max="10" width="2.28515625" bestFit="1" customWidth="1"/>
    <col min="11" max="11" width="11.5703125" bestFit="1" customWidth="1"/>
    <col min="12" max="12" width="2.7109375" bestFit="1" customWidth="1"/>
    <col min="13" max="13" width="11.5703125" bestFit="1" customWidth="1"/>
    <col min="14" max="14" width="2.7109375" bestFit="1" customWidth="1"/>
    <col min="15" max="15" width="9.7109375" bestFit="1" customWidth="1"/>
    <col min="16" max="16" width="2.42578125" bestFit="1" customWidth="1"/>
    <col min="17" max="17" width="14.7109375" style="65" customWidth="1"/>
    <col min="18" max="18" width="11.42578125" bestFit="1" customWidth="1"/>
    <col min="19" max="19" width="10" bestFit="1" customWidth="1"/>
  </cols>
  <sheetData>
    <row r="1" spans="1:20" s="2" customFormat="1">
      <c r="A1" s="1"/>
      <c r="Q1" s="3"/>
    </row>
    <row r="2" spans="1:20" s="2" customFormat="1">
      <c r="A2" s="1"/>
      <c r="Q2" s="3"/>
    </row>
    <row r="3" spans="1:20" s="2" customFormat="1" ht="28.5">
      <c r="A3" s="1"/>
      <c r="C3" s="85" t="s">
        <v>0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34"/>
      <c r="S3" s="34"/>
      <c r="T3" s="34"/>
    </row>
    <row r="4" spans="1:20" s="2" customFormat="1" ht="21">
      <c r="A4" s="1"/>
      <c r="C4" s="86" t="s">
        <v>98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35"/>
      <c r="S4" s="35"/>
      <c r="T4" s="35"/>
    </row>
    <row r="5" spans="1:20" s="2" customFormat="1" ht="21">
      <c r="A5" s="1"/>
      <c r="C5" s="86" t="s">
        <v>99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35"/>
      <c r="S5" s="35"/>
      <c r="T5" s="35"/>
    </row>
    <row r="6" spans="1:20" s="2" customFormat="1">
      <c r="A6" s="1"/>
      <c r="Q6" s="3"/>
    </row>
    <row r="7" spans="1:20" s="2" customFormat="1">
      <c r="A7" s="1"/>
      <c r="Q7" s="3"/>
    </row>
    <row r="8" spans="1:20" s="2" customFormat="1" ht="13.5" thickBot="1">
      <c r="A8" s="1"/>
      <c r="Q8" s="3"/>
    </row>
    <row r="9" spans="1:20" ht="38.25">
      <c r="A9" s="49" t="s">
        <v>10</v>
      </c>
      <c r="B9" s="6" t="s">
        <v>11</v>
      </c>
      <c r="C9" s="6" t="s">
        <v>100</v>
      </c>
      <c r="D9" s="6" t="s">
        <v>12</v>
      </c>
      <c r="E9" s="6" t="s">
        <v>13</v>
      </c>
      <c r="F9" s="6" t="s">
        <v>14</v>
      </c>
      <c r="G9" s="6" t="s">
        <v>15</v>
      </c>
      <c r="H9" s="6" t="s">
        <v>16</v>
      </c>
      <c r="I9" s="6" t="s">
        <v>17</v>
      </c>
      <c r="J9" s="6" t="s">
        <v>18</v>
      </c>
      <c r="K9" s="6" t="s">
        <v>19</v>
      </c>
      <c r="L9" s="50" t="s">
        <v>16</v>
      </c>
      <c r="M9" s="6" t="s">
        <v>20</v>
      </c>
      <c r="N9" s="50" t="s">
        <v>18</v>
      </c>
      <c r="O9" s="6" t="s">
        <v>101</v>
      </c>
      <c r="P9" s="6" t="s">
        <v>16</v>
      </c>
      <c r="Q9" s="51" t="s">
        <v>102</v>
      </c>
    </row>
    <row r="10" spans="1:20" s="57" customFormat="1" ht="15">
      <c r="A10" s="52">
        <v>19864</v>
      </c>
      <c r="B10" s="9" t="s">
        <v>103</v>
      </c>
      <c r="C10" s="53">
        <v>4.24</v>
      </c>
      <c r="D10" s="11">
        <v>24</v>
      </c>
      <c r="E10" s="54"/>
      <c r="F10" s="11" t="s">
        <v>14</v>
      </c>
      <c r="G10" s="11">
        <v>90.597700000000003</v>
      </c>
      <c r="H10" s="11" t="s">
        <v>16</v>
      </c>
      <c r="I10" s="12">
        <f t="shared" ref="I10:I16" si="0">ROUNDUP(+E10/G10,0)</f>
        <v>0</v>
      </c>
      <c r="J10" s="11" t="s">
        <v>18</v>
      </c>
      <c r="K10" s="55"/>
      <c r="L10" s="11" t="s">
        <v>16</v>
      </c>
      <c r="M10" s="12">
        <f t="shared" ref="M10:M16" si="1">+I10*K10</f>
        <v>0</v>
      </c>
      <c r="N10" s="11" t="s">
        <v>18</v>
      </c>
      <c r="O10" s="56">
        <v>11.6</v>
      </c>
      <c r="P10" s="11" t="s">
        <v>16</v>
      </c>
      <c r="Q10" s="39">
        <f t="shared" ref="Q10:Q16" si="2">M10*O10</f>
        <v>0</v>
      </c>
    </row>
    <row r="11" spans="1:20" s="57" customFormat="1" ht="15">
      <c r="A11" s="52">
        <v>23400</v>
      </c>
      <c r="B11" s="9" t="s">
        <v>104</v>
      </c>
      <c r="C11" s="53">
        <v>5.29</v>
      </c>
      <c r="D11" s="11">
        <v>30</v>
      </c>
      <c r="E11" s="54"/>
      <c r="F11" s="11" t="s">
        <v>14</v>
      </c>
      <c r="G11" s="11">
        <v>90.72</v>
      </c>
      <c r="H11" s="11" t="s">
        <v>16</v>
      </c>
      <c r="I11" s="12">
        <f t="shared" si="0"/>
        <v>0</v>
      </c>
      <c r="J11" s="11" t="s">
        <v>18</v>
      </c>
      <c r="K11" s="55"/>
      <c r="L11" s="11" t="s">
        <v>16</v>
      </c>
      <c r="M11" s="12">
        <f t="shared" si="1"/>
        <v>0</v>
      </c>
      <c r="N11" s="11" t="s">
        <v>18</v>
      </c>
      <c r="O11" s="56">
        <v>13.5</v>
      </c>
      <c r="P11" s="11" t="s">
        <v>16</v>
      </c>
      <c r="Q11" s="39">
        <f t="shared" si="2"/>
        <v>0</v>
      </c>
    </row>
    <row r="12" spans="1:20" s="57" customFormat="1" ht="15">
      <c r="A12" s="52">
        <v>24344</v>
      </c>
      <c r="B12" s="9" t="s">
        <v>105</v>
      </c>
      <c r="C12" s="53">
        <v>3.7</v>
      </c>
      <c r="D12" s="11">
        <v>29.83</v>
      </c>
      <c r="E12" s="54"/>
      <c r="F12" s="11" t="s">
        <v>14</v>
      </c>
      <c r="G12" s="11">
        <v>129</v>
      </c>
      <c r="H12" s="11" t="s">
        <v>16</v>
      </c>
      <c r="I12" s="12">
        <f t="shared" si="0"/>
        <v>0</v>
      </c>
      <c r="J12" s="11" t="s">
        <v>18</v>
      </c>
      <c r="K12" s="55"/>
      <c r="L12" s="11" t="s">
        <v>16</v>
      </c>
      <c r="M12" s="12">
        <f t="shared" si="1"/>
        <v>0</v>
      </c>
      <c r="N12" s="11" t="s">
        <v>18</v>
      </c>
      <c r="O12" s="56">
        <v>7.98</v>
      </c>
      <c r="P12" s="11" t="s">
        <v>16</v>
      </c>
      <c r="Q12" s="39">
        <f t="shared" si="2"/>
        <v>0</v>
      </c>
    </row>
    <row r="13" spans="1:20" s="57" customFormat="1" ht="15">
      <c r="A13" s="52">
        <v>65215</v>
      </c>
      <c r="B13" s="9" t="s">
        <v>106</v>
      </c>
      <c r="C13" s="53">
        <v>3.2</v>
      </c>
      <c r="D13" s="11">
        <v>12</v>
      </c>
      <c r="E13" s="54"/>
      <c r="F13" s="11" t="s">
        <v>14</v>
      </c>
      <c r="G13" s="11">
        <v>60</v>
      </c>
      <c r="H13" s="11" t="s">
        <v>16</v>
      </c>
      <c r="I13" s="12">
        <f t="shared" si="0"/>
        <v>0</v>
      </c>
      <c r="J13" s="11" t="s">
        <v>18</v>
      </c>
      <c r="K13" s="55"/>
      <c r="L13" s="11" t="s">
        <v>16</v>
      </c>
      <c r="M13" s="12">
        <f t="shared" si="1"/>
        <v>0</v>
      </c>
      <c r="N13" s="11" t="s">
        <v>18</v>
      </c>
      <c r="O13" s="56">
        <v>4.8</v>
      </c>
      <c r="P13" s="11" t="s">
        <v>16</v>
      </c>
      <c r="Q13" s="39">
        <f t="shared" si="2"/>
        <v>0</v>
      </c>
    </row>
    <row r="14" spans="1:20" s="57" customFormat="1" ht="15">
      <c r="A14" s="52">
        <v>65219</v>
      </c>
      <c r="B14" s="9" t="s">
        <v>107</v>
      </c>
      <c r="C14" s="53">
        <v>4.5199999999999996</v>
      </c>
      <c r="D14" s="11">
        <v>24</v>
      </c>
      <c r="E14" s="54"/>
      <c r="F14" s="11" t="s">
        <v>14</v>
      </c>
      <c r="G14" s="11">
        <v>85</v>
      </c>
      <c r="H14" s="11" t="s">
        <v>16</v>
      </c>
      <c r="I14" s="12">
        <f t="shared" si="0"/>
        <v>0</v>
      </c>
      <c r="J14" s="11" t="s">
        <v>18</v>
      </c>
      <c r="K14" s="55"/>
      <c r="L14" s="11" t="s">
        <v>16</v>
      </c>
      <c r="M14" s="12">
        <f t="shared" si="1"/>
        <v>0</v>
      </c>
      <c r="N14" s="11" t="s">
        <v>18</v>
      </c>
      <c r="O14" s="56">
        <v>10.81</v>
      </c>
      <c r="P14" s="11" t="s">
        <v>16</v>
      </c>
      <c r="Q14" s="39">
        <f t="shared" si="2"/>
        <v>0</v>
      </c>
    </row>
    <row r="15" spans="1:20" s="57" customFormat="1" ht="15">
      <c r="A15" s="52">
        <v>65220</v>
      </c>
      <c r="B15" s="9" t="s">
        <v>108</v>
      </c>
      <c r="C15" s="53">
        <v>4.1900000000000004</v>
      </c>
      <c r="D15" s="11">
        <v>24</v>
      </c>
      <c r="E15" s="54"/>
      <c r="F15" s="11" t="s">
        <v>14</v>
      </c>
      <c r="G15" s="11">
        <v>91.65</v>
      </c>
      <c r="H15" s="11" t="s">
        <v>16</v>
      </c>
      <c r="I15" s="12">
        <f t="shared" si="0"/>
        <v>0</v>
      </c>
      <c r="J15" s="11" t="s">
        <v>18</v>
      </c>
      <c r="K15" s="55"/>
      <c r="L15" s="58" t="s">
        <v>16</v>
      </c>
      <c r="M15" s="12">
        <f t="shared" si="1"/>
        <v>0</v>
      </c>
      <c r="N15" s="11" t="s">
        <v>18</v>
      </c>
      <c r="O15" s="56">
        <v>11.88</v>
      </c>
      <c r="P15" s="11" t="s">
        <v>16</v>
      </c>
      <c r="Q15" s="39">
        <f t="shared" si="2"/>
        <v>0</v>
      </c>
    </row>
    <row r="16" spans="1:20" s="57" customFormat="1" ht="15.75" thickBot="1">
      <c r="A16" s="59">
        <v>65225</v>
      </c>
      <c r="B16" s="41" t="s">
        <v>109</v>
      </c>
      <c r="C16" s="53">
        <v>5.69</v>
      </c>
      <c r="D16" s="43">
        <v>25</v>
      </c>
      <c r="E16" s="60"/>
      <c r="F16" s="43" t="s">
        <v>14</v>
      </c>
      <c r="G16" s="43">
        <v>70.03</v>
      </c>
      <c r="H16" s="43" t="s">
        <v>16</v>
      </c>
      <c r="I16" s="44">
        <f t="shared" si="0"/>
        <v>0</v>
      </c>
      <c r="J16" s="43" t="s">
        <v>18</v>
      </c>
      <c r="K16" s="61"/>
      <c r="L16" s="43" t="s">
        <v>16</v>
      </c>
      <c r="M16" s="44">
        <f t="shared" si="1"/>
        <v>0</v>
      </c>
      <c r="N16" s="43" t="s">
        <v>18</v>
      </c>
      <c r="O16" s="62">
        <v>9.25</v>
      </c>
      <c r="P16" s="43" t="s">
        <v>16</v>
      </c>
      <c r="Q16" s="47">
        <f t="shared" si="2"/>
        <v>0</v>
      </c>
    </row>
    <row r="17" spans="1:17" ht="13.5" thickBot="1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3"/>
    </row>
    <row r="18" spans="1:17" ht="16.5" thickBot="1">
      <c r="A18" s="1"/>
      <c r="B18" s="2"/>
      <c r="C18" s="2"/>
      <c r="D18" s="2"/>
      <c r="E18" s="2"/>
      <c r="F18" s="2"/>
      <c r="G18" s="2"/>
      <c r="H18" s="2"/>
      <c r="I18" s="2"/>
      <c r="J18" s="2"/>
      <c r="K18" s="79" t="s">
        <v>87</v>
      </c>
      <c r="L18" s="80"/>
      <c r="M18" s="80"/>
      <c r="N18" s="80"/>
      <c r="O18" s="80"/>
      <c r="P18" s="81"/>
      <c r="Q18" s="20">
        <f>SUM(Q10:Q16)</f>
        <v>0</v>
      </c>
    </row>
    <row r="19" spans="1:17" ht="16.5" thickBot="1">
      <c r="A19" s="1"/>
      <c r="B19" s="2"/>
      <c r="C19" s="2"/>
      <c r="D19" s="2"/>
      <c r="E19" s="2"/>
      <c r="F19" s="2"/>
      <c r="G19" s="2"/>
      <c r="H19" s="2"/>
      <c r="I19" s="2"/>
      <c r="J19" s="2"/>
      <c r="K19" s="79" t="s">
        <v>88</v>
      </c>
      <c r="L19" s="80"/>
      <c r="M19" s="80"/>
      <c r="N19" s="80"/>
      <c r="O19" s="80"/>
      <c r="P19" s="81"/>
      <c r="Q19" s="21">
        <v>0</v>
      </c>
    </row>
    <row r="20" spans="1:17" ht="19.5" thickBot="1">
      <c r="A20" s="19"/>
      <c r="B20" s="19"/>
      <c r="C20" s="19"/>
      <c r="D20" s="19"/>
      <c r="E20" s="2"/>
      <c r="F20" s="2"/>
      <c r="G20" s="2"/>
      <c r="H20" s="2"/>
      <c r="I20" s="2"/>
      <c r="J20" s="2"/>
      <c r="K20" s="82" t="s">
        <v>89</v>
      </c>
      <c r="L20" s="83"/>
      <c r="M20" s="83"/>
      <c r="N20" s="83"/>
      <c r="O20" s="83"/>
      <c r="P20" s="84"/>
      <c r="Q20" s="22">
        <f>Q18-Q19</f>
        <v>0</v>
      </c>
    </row>
    <row r="21" spans="1:17" ht="18.75">
      <c r="A21" s="19"/>
      <c r="B21" s="19"/>
      <c r="C21" s="19"/>
      <c r="D21" s="19"/>
      <c r="E21" s="2"/>
      <c r="F21" s="2"/>
      <c r="G21" s="2"/>
      <c r="H21" s="2"/>
      <c r="I21" s="2"/>
      <c r="J21" s="2"/>
      <c r="K21" s="2"/>
      <c r="L21" s="2"/>
      <c r="M21" s="23"/>
      <c r="N21" s="2"/>
      <c r="O21" s="2"/>
      <c r="P21" s="2"/>
      <c r="Q21" s="63"/>
    </row>
    <row r="22" spans="1:17" ht="18.75">
      <c r="A22" s="19"/>
      <c r="B22" s="19"/>
      <c r="C22" s="19"/>
      <c r="D22" s="1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3"/>
    </row>
    <row r="23" spans="1:17" ht="19.5" thickBot="1">
      <c r="A23" s="24"/>
      <c r="B23" s="19"/>
      <c r="C23" s="19"/>
      <c r="D23" s="19"/>
      <c r="E23" s="2"/>
      <c r="F23" s="2"/>
      <c r="G23" s="76" t="s">
        <v>90</v>
      </c>
      <c r="H23" s="76"/>
      <c r="I23" s="76"/>
      <c r="J23" s="76"/>
      <c r="K23" s="78"/>
      <c r="L23" s="78"/>
      <c r="M23" s="78"/>
      <c r="N23" s="78"/>
      <c r="O23" s="78"/>
      <c r="P23" s="78"/>
      <c r="Q23" s="78"/>
    </row>
    <row r="24" spans="1:17" ht="19.5" thickBot="1">
      <c r="A24" s="25"/>
      <c r="B24" s="19"/>
      <c r="C24" s="19"/>
      <c r="D24" s="19"/>
      <c r="E24" s="2"/>
      <c r="F24" s="2"/>
      <c r="G24" s="76" t="s">
        <v>91</v>
      </c>
      <c r="H24" s="76"/>
      <c r="I24" s="76"/>
      <c r="J24" s="76"/>
      <c r="K24" s="77"/>
      <c r="L24" s="77"/>
      <c r="M24" s="77"/>
      <c r="N24" s="77"/>
      <c r="O24" s="77"/>
      <c r="P24" s="77"/>
      <c r="Q24" s="77"/>
    </row>
    <row r="25" spans="1:17" ht="19.5" thickBot="1">
      <c r="A25" s="26"/>
      <c r="B25" s="19"/>
      <c r="C25" s="19"/>
      <c r="D25" s="19"/>
      <c r="E25" s="2"/>
      <c r="F25" s="2"/>
      <c r="G25" s="76" t="s">
        <v>92</v>
      </c>
      <c r="H25" s="76"/>
      <c r="I25" s="76"/>
      <c r="J25" s="76"/>
      <c r="K25" s="77"/>
      <c r="L25" s="77"/>
      <c r="M25" s="77"/>
      <c r="N25" s="77"/>
      <c r="O25" s="77"/>
      <c r="P25" s="77"/>
      <c r="Q25" s="77"/>
    </row>
    <row r="26" spans="1:17" ht="19.5" thickBot="1">
      <c r="A26" s="19"/>
      <c r="B26" s="19"/>
      <c r="C26" s="19"/>
      <c r="D26" s="19"/>
      <c r="E26" s="2"/>
      <c r="F26" s="2"/>
      <c r="G26" s="76" t="s">
        <v>93</v>
      </c>
      <c r="H26" s="76"/>
      <c r="I26" s="76"/>
      <c r="J26" s="76"/>
      <c r="K26" s="77"/>
      <c r="L26" s="77"/>
      <c r="M26" s="77"/>
      <c r="N26" s="77"/>
      <c r="O26" s="77"/>
      <c r="P26" s="77"/>
      <c r="Q26" s="77"/>
    </row>
    <row r="27" spans="1:17" ht="19.5" thickBot="1">
      <c r="A27" s="19"/>
      <c r="B27" s="19"/>
      <c r="C27" s="19"/>
      <c r="D27" s="19"/>
      <c r="E27" s="2"/>
      <c r="F27" s="2"/>
      <c r="G27" s="76" t="s">
        <v>94</v>
      </c>
      <c r="H27" s="76"/>
      <c r="I27" s="76"/>
      <c r="J27" s="76"/>
      <c r="K27" s="77"/>
      <c r="L27" s="77"/>
      <c r="M27" s="77"/>
      <c r="N27" s="77"/>
      <c r="O27" s="77"/>
      <c r="P27" s="77"/>
      <c r="Q27" s="77"/>
    </row>
    <row r="28" spans="1:17" ht="19.5" thickBot="1">
      <c r="A28" s="19"/>
      <c r="B28" s="19"/>
      <c r="C28" s="19"/>
      <c r="D28" s="19"/>
      <c r="E28" s="2"/>
      <c r="F28" s="2"/>
      <c r="G28" s="76" t="s">
        <v>95</v>
      </c>
      <c r="H28" s="76"/>
      <c r="I28" s="76"/>
      <c r="J28" s="76"/>
      <c r="K28" s="77"/>
      <c r="L28" s="77"/>
      <c r="M28" s="77"/>
      <c r="N28" s="77"/>
      <c r="O28" s="27" t="s">
        <v>96</v>
      </c>
      <c r="P28" s="28"/>
      <c r="Q28" s="28"/>
    </row>
    <row r="29" spans="1:17" ht="19.5" thickBot="1">
      <c r="A29" s="1"/>
      <c r="B29" s="2"/>
      <c r="C29" s="2"/>
      <c r="D29" s="2"/>
      <c r="E29" s="2"/>
      <c r="F29" s="2"/>
      <c r="G29" s="76" t="s">
        <v>97</v>
      </c>
      <c r="H29" s="76"/>
      <c r="I29" s="76"/>
      <c r="J29" s="76"/>
      <c r="K29" s="29"/>
      <c r="L29" s="29"/>
      <c r="M29" s="29"/>
      <c r="N29" s="29"/>
      <c r="O29" s="29"/>
      <c r="P29" s="29"/>
      <c r="Q29" s="29"/>
    </row>
    <row r="31" spans="1:17" ht="18">
      <c r="A31" s="64"/>
    </row>
    <row r="32" spans="1:17" ht="14.25">
      <c r="A32" s="66"/>
    </row>
    <row r="33" spans="1:2" ht="18">
      <c r="A33" s="64"/>
    </row>
    <row r="34" spans="1:2" ht="18">
      <c r="A34" s="64"/>
    </row>
    <row r="36" spans="1:2">
      <c r="B36" s="68"/>
    </row>
    <row r="39" spans="1:2">
      <c r="A39" s="69"/>
    </row>
    <row r="40" spans="1:2">
      <c r="A40" s="69"/>
    </row>
  </sheetData>
  <mergeCells count="19">
    <mergeCell ref="K20:P20"/>
    <mergeCell ref="C3:Q3"/>
    <mergeCell ref="C4:Q4"/>
    <mergeCell ref="C5:Q5"/>
    <mergeCell ref="K18:P18"/>
    <mergeCell ref="K19:P19"/>
    <mergeCell ref="G23:J23"/>
    <mergeCell ref="K23:Q23"/>
    <mergeCell ref="G24:J24"/>
    <mergeCell ref="K24:Q24"/>
    <mergeCell ref="G25:J25"/>
    <mergeCell ref="K25:Q25"/>
    <mergeCell ref="G29:J29"/>
    <mergeCell ref="G26:J26"/>
    <mergeCell ref="K26:Q26"/>
    <mergeCell ref="G27:J27"/>
    <mergeCell ref="K27:Q27"/>
    <mergeCell ref="G28:J28"/>
    <mergeCell ref="K28:N2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5150DF3D74784692D4ABFC894DE208" ma:contentTypeVersion="18" ma:contentTypeDescription="Create a new document." ma:contentTypeScope="" ma:versionID="2c33e7089223a05d127ffcc22dd7125a">
  <xsd:schema xmlns:xsd="http://www.w3.org/2001/XMLSchema" xmlns:xs="http://www.w3.org/2001/XMLSchema" xmlns:p="http://schemas.microsoft.com/office/2006/metadata/properties" xmlns:ns2="76d13684-0d1f-4ec6-934d-4fc122dfb4f6" xmlns:ns3="bd3a57fb-0d4f-45a8-94f4-baa6a96b7e36" targetNamespace="http://schemas.microsoft.com/office/2006/metadata/properties" ma:root="true" ma:fieldsID="2bbe6d2ad5515b1093f9a7be113eabce" ns2:_="" ns3:_="">
    <xsd:import namespace="76d13684-0d1f-4ec6-934d-4fc122dfb4f6"/>
    <xsd:import namespace="bd3a57fb-0d4f-45a8-94f4-baa6a96b7e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13684-0d1f-4ec6-934d-4fc122dfb4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d770709-f182-4b27-a8ca-abae61d26a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a57fb-0d4f-45a8-94f4-baa6a96b7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839799-0b03-46d6-bfdf-e8048a7703c0}" ma:internalName="TaxCatchAll" ma:showField="CatchAllData" ma:web="bd3a57fb-0d4f-45a8-94f4-baa6a96b7e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13684-0d1f-4ec6-934d-4fc122dfb4f6">
      <Terms xmlns="http://schemas.microsoft.com/office/infopath/2007/PartnerControls"/>
    </lcf76f155ced4ddcb4097134ff3c332f>
    <TaxCatchAll xmlns="bd3a57fb-0d4f-45a8-94f4-baa6a96b7e3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3149D9-6148-4D91-88BF-2CD878D3D5BC}"/>
</file>

<file path=customXml/itemProps2.xml><?xml version="1.0" encoding="utf-8"?>
<ds:datastoreItem xmlns:ds="http://schemas.openxmlformats.org/officeDocument/2006/customXml" ds:itemID="{E11B61D5-FF79-45E2-92B5-A8E7BEE5B5D8}"/>
</file>

<file path=customXml/itemProps3.xml><?xml version="1.0" encoding="utf-8"?>
<ds:datastoreItem xmlns:ds="http://schemas.openxmlformats.org/officeDocument/2006/customXml" ds:itemID="{99B949C4-A846-4FB0-84FB-1AE6C9B355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RICH-SEAPAK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Brent LaRoche</dc:creator>
  <cp:keywords/>
  <dc:description/>
  <cp:lastModifiedBy/>
  <cp:revision/>
  <dcterms:created xsi:type="dcterms:W3CDTF">2004-01-28T16:20:17Z</dcterms:created>
  <dcterms:modified xsi:type="dcterms:W3CDTF">2025-09-24T13:43:58Z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Team Site">
    <vt:lpwstr>21;#FSD|94e9ebe3-6caf-4fe7-8728-dde8b24a7164;#22;#FSD:Sales|180406a2-efa5-418d-89ca-0775ae4b166e;#23;#FSD:Sales:OnSite K-12|4abecec9-c4e3-4a91-b139-a8dd05027fa2</vt:lpwstr>
  </property>
  <property fmtid="{D5CDD505-2E9C-101B-9397-08002B2CF9AE}" pid="4" name="Product Categories">
    <vt:lpwstr/>
  </property>
  <property fmtid="{D5CDD505-2E9C-101B-9397-08002B2CF9AE}" pid="5" name="Doc Class">
    <vt:lpwstr/>
  </property>
  <property fmtid="{D5CDD505-2E9C-101B-9397-08002B2CF9AE}" pid="6" name="ContentTypeId">
    <vt:lpwstr>0x010100565150DF3D74784692D4ABFC894DE208</vt:lpwstr>
  </property>
  <property fmtid="{D5CDD505-2E9C-101B-9397-08002B2CF9AE}" pid="7" name="Customers">
    <vt:lpwstr/>
  </property>
  <property fmtid="{D5CDD505-2E9C-101B-9397-08002B2CF9AE}" pid="8" name="Market Segments">
    <vt:lpwstr/>
  </property>
  <property fmtid="{D5CDD505-2E9C-101B-9397-08002B2CF9AE}" pid="9" name="Division">
    <vt:lpwstr>27;#Foodservice|ab7e4096-b024-48a6-ae0b-4c993a392b6a</vt:lpwstr>
  </property>
  <property fmtid="{D5CDD505-2E9C-101B-9397-08002B2CF9AE}" pid="10" name="MediaServiceImageTags">
    <vt:lpwstr/>
  </property>
</Properties>
</file>